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陸上競技\陸協関係\豊岡市陸協\2026.9 小学生大会\"/>
    </mc:Choice>
  </mc:AlternateContent>
  <xr:revisionPtr revIDLastSave="0" documentId="13_ncr:1_{E27F0FD5-5C3D-43CE-90DF-68BD90D33E2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データ入力" sheetId="1" r:id="rId1"/>
    <sheet name="リレー入力" sheetId="5" r:id="rId2"/>
    <sheet name="学校番号" sheetId="4" r:id="rId3"/>
    <sheet name="CSV" sheetId="2" r:id="rId4"/>
    <sheet name="CSV(4×100)" sheetId="6" r:id="rId5"/>
  </sheets>
  <definedNames>
    <definedName name="_xlnm.Print_Area" localSheetId="0">データ入力!$A$17:$L$57</definedName>
    <definedName name="_xlnm.Print_Area" localSheetId="1">リレー入力!$A$15:$L$35</definedName>
    <definedName name="女5">データ入力!$R$30:$R$31</definedName>
    <definedName name="女6">データ入力!$Q$31:$Q$35</definedName>
    <definedName name="男5">データ入力!$R$26:$R$28</definedName>
    <definedName name="男6">データ入力!$Q$26:$Q$30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6" l="1"/>
  <c r="D2" i="6"/>
  <c r="C9" i="6"/>
  <c r="C2" i="6"/>
  <c r="H31" i="2"/>
  <c r="B50" i="1"/>
  <c r="B41" i="1"/>
  <c r="B27" i="1"/>
  <c r="C19" i="1"/>
  <c r="B14" i="2"/>
  <c r="C14" i="2"/>
  <c r="H14" i="2"/>
  <c r="B15" i="2"/>
  <c r="C15" i="2"/>
  <c r="B16" i="2"/>
  <c r="C16" i="2"/>
  <c r="B17" i="2"/>
  <c r="C17" i="2"/>
  <c r="B18" i="2"/>
  <c r="C18" i="2"/>
  <c r="H18" i="2"/>
  <c r="B19" i="2"/>
  <c r="C19" i="2"/>
  <c r="B20" i="2"/>
  <c r="C20" i="2"/>
  <c r="B21" i="2"/>
  <c r="C21" i="2"/>
  <c r="B22" i="2"/>
  <c r="C22" i="2"/>
  <c r="B23" i="2"/>
  <c r="C23" i="2"/>
  <c r="H23" i="2"/>
  <c r="B24" i="2"/>
  <c r="C24" i="2"/>
  <c r="B25" i="2"/>
  <c r="C25" i="2"/>
  <c r="S39" i="1"/>
  <c r="T39" i="1"/>
  <c r="U39" i="1"/>
  <c r="W39" i="1" s="1"/>
  <c r="V39" i="1"/>
  <c r="S40" i="1"/>
  <c r="H15" i="2" s="1"/>
  <c r="T40" i="1"/>
  <c r="A15" i="2" s="1"/>
  <c r="D15" i="2" s="1"/>
  <c r="U40" i="1"/>
  <c r="W40" i="1" s="1"/>
  <c r="V40" i="1"/>
  <c r="S41" i="1"/>
  <c r="T41" i="1"/>
  <c r="A16" i="2" s="1"/>
  <c r="D16" i="2" s="1"/>
  <c r="U41" i="1"/>
  <c r="W41" i="1" s="1"/>
  <c r="V41" i="1"/>
  <c r="S42" i="1"/>
  <c r="H17" i="2" s="1"/>
  <c r="T42" i="1"/>
  <c r="U42" i="1"/>
  <c r="W42" i="1" s="1"/>
  <c r="V42" i="1"/>
  <c r="S43" i="1"/>
  <c r="T43" i="1"/>
  <c r="U43" i="1"/>
  <c r="W43" i="1" s="1"/>
  <c r="X43" i="1" s="1"/>
  <c r="Y43" i="1" s="1"/>
  <c r="V43" i="1"/>
  <c r="S44" i="1"/>
  <c r="H19" i="2" s="1"/>
  <c r="T44" i="1"/>
  <c r="U44" i="1"/>
  <c r="W44" i="1" s="1"/>
  <c r="V44" i="1"/>
  <c r="S45" i="1"/>
  <c r="H20" i="2" s="1"/>
  <c r="T45" i="1"/>
  <c r="A20" i="2" s="1"/>
  <c r="D20" i="2" s="1"/>
  <c r="U45" i="1"/>
  <c r="W45" i="1" s="1"/>
  <c r="X45" i="1" s="1"/>
  <c r="Y45" i="1" s="1"/>
  <c r="V45" i="1"/>
  <c r="S46" i="1"/>
  <c r="H21" i="2" s="1"/>
  <c r="T46" i="1"/>
  <c r="U46" i="1"/>
  <c r="W46" i="1" s="1"/>
  <c r="X46" i="1" s="1"/>
  <c r="Y46" i="1" s="1"/>
  <c r="V46" i="1"/>
  <c r="S47" i="1"/>
  <c r="H22" i="2" s="1"/>
  <c r="T47" i="1"/>
  <c r="U47" i="1"/>
  <c r="W47" i="1" s="1"/>
  <c r="X47" i="1" s="1"/>
  <c r="Y47" i="1" s="1"/>
  <c r="V47" i="1"/>
  <c r="S48" i="1"/>
  <c r="T48" i="1"/>
  <c r="U48" i="1"/>
  <c r="W48" i="1" s="1"/>
  <c r="V48" i="1"/>
  <c r="S49" i="1"/>
  <c r="H24" i="2" s="1"/>
  <c r="T49" i="1"/>
  <c r="A24" i="2" s="1"/>
  <c r="D24" i="2" s="1"/>
  <c r="U49" i="1"/>
  <c r="W49" i="1" s="1"/>
  <c r="V49" i="1"/>
  <c r="S50" i="1"/>
  <c r="T50" i="1"/>
  <c r="U50" i="1"/>
  <c r="W50" i="1" s="1"/>
  <c r="V50" i="1"/>
  <c r="N39" i="1"/>
  <c r="N40" i="1"/>
  <c r="N41" i="1"/>
  <c r="N42" i="1"/>
  <c r="N43" i="1"/>
  <c r="N44" i="1"/>
  <c r="N45" i="1"/>
  <c r="N46" i="1"/>
  <c r="N47" i="1"/>
  <c r="N48" i="1"/>
  <c r="N49" i="1"/>
  <c r="N50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B39" i="1"/>
  <c r="B40" i="1"/>
  <c r="B42" i="1"/>
  <c r="A17" i="2" s="1"/>
  <c r="D17" i="2" s="1"/>
  <c r="B43" i="1"/>
  <c r="B44" i="1"/>
  <c r="A19" i="2" s="1"/>
  <c r="D19" i="2" s="1"/>
  <c r="B45" i="1"/>
  <c r="B46" i="1"/>
  <c r="A21" i="2" s="1"/>
  <c r="D21" i="2" s="1"/>
  <c r="B47" i="1"/>
  <c r="A22" i="2" s="1"/>
  <c r="D22" i="2" s="1"/>
  <c r="B48" i="1"/>
  <c r="A23" i="2" s="1"/>
  <c r="D23" i="2" s="1"/>
  <c r="B49" i="1"/>
  <c r="A25" i="2"/>
  <c r="D25" i="2" s="1"/>
  <c r="U37" i="1"/>
  <c r="W37" i="1" s="1"/>
  <c r="U38" i="1"/>
  <c r="W38" i="1" s="1"/>
  <c r="E53" i="1"/>
  <c r="G53" i="1" s="1"/>
  <c r="B3" i="2"/>
  <c r="B4" i="2"/>
  <c r="B5" i="2"/>
  <c r="B6" i="2"/>
  <c r="B7" i="2"/>
  <c r="B8" i="2"/>
  <c r="B9" i="2"/>
  <c r="B10" i="2"/>
  <c r="B11" i="2"/>
  <c r="B12" i="2"/>
  <c r="B13" i="2"/>
  <c r="B2" i="2"/>
  <c r="B27" i="2"/>
  <c r="G27" i="2" s="1"/>
  <c r="B28" i="2"/>
  <c r="G28" i="2" s="1"/>
  <c r="B29" i="2"/>
  <c r="G29" i="2" s="1"/>
  <c r="B30" i="2"/>
  <c r="B31" i="2"/>
  <c r="B32" i="2"/>
  <c r="G32" i="2" s="1"/>
  <c r="B33" i="2"/>
  <c r="B34" i="2"/>
  <c r="G34" i="2" s="1"/>
  <c r="B35" i="2"/>
  <c r="G35" i="2" s="1"/>
  <c r="B36" i="2"/>
  <c r="G36" i="2" s="1"/>
  <c r="B37" i="2"/>
  <c r="G37" i="2" s="1"/>
  <c r="B38" i="2"/>
  <c r="B26" i="2"/>
  <c r="G26" i="2" s="1"/>
  <c r="A27" i="2"/>
  <c r="D27" i="2" s="1"/>
  <c r="C27" i="2"/>
  <c r="A28" i="2"/>
  <c r="D28" i="2" s="1"/>
  <c r="C28" i="2"/>
  <c r="A29" i="2"/>
  <c r="D29" i="2" s="1"/>
  <c r="C29" i="2"/>
  <c r="A30" i="2"/>
  <c r="D30" i="2" s="1"/>
  <c r="C30" i="2"/>
  <c r="C31" i="2"/>
  <c r="A32" i="2"/>
  <c r="D32" i="2" s="1"/>
  <c r="C32" i="2"/>
  <c r="A33" i="2"/>
  <c r="D33" i="2" s="1"/>
  <c r="C33" i="2"/>
  <c r="A34" i="2"/>
  <c r="D34" i="2" s="1"/>
  <c r="C34" i="2"/>
  <c r="A35" i="2"/>
  <c r="D35" i="2" s="1"/>
  <c r="C35" i="2"/>
  <c r="A36" i="2"/>
  <c r="D36" i="2" s="1"/>
  <c r="C36" i="2"/>
  <c r="A37" i="2"/>
  <c r="D37" i="2" s="1"/>
  <c r="C37" i="2"/>
  <c r="C38" i="2"/>
  <c r="H16" i="5"/>
  <c r="H17" i="5"/>
  <c r="H32" i="2"/>
  <c r="H33" i="2"/>
  <c r="H34" i="2"/>
  <c r="H35" i="2"/>
  <c r="H36" i="2"/>
  <c r="H37" i="2"/>
  <c r="H38" i="2"/>
  <c r="H27" i="2"/>
  <c r="H28" i="2"/>
  <c r="H29" i="2"/>
  <c r="H30" i="2"/>
  <c r="C3" i="2"/>
  <c r="C4" i="2"/>
  <c r="C5" i="2"/>
  <c r="C6" i="2"/>
  <c r="C7" i="2"/>
  <c r="C8" i="2"/>
  <c r="C9" i="2"/>
  <c r="C10" i="2"/>
  <c r="C11" i="2"/>
  <c r="C12" i="2"/>
  <c r="C13" i="2"/>
  <c r="H26" i="2"/>
  <c r="C26" i="2"/>
  <c r="A15" i="6"/>
  <c r="A13" i="6"/>
  <c r="A12" i="6"/>
  <c r="A10" i="6"/>
  <c r="A5" i="6"/>
  <c r="A6" i="6"/>
  <c r="A8" i="6"/>
  <c r="A9" i="6"/>
  <c r="B35" i="5"/>
  <c r="A38" i="2" s="1"/>
  <c r="F38" i="2" s="1"/>
  <c r="B34" i="5"/>
  <c r="A14" i="6" s="1"/>
  <c r="B33" i="5"/>
  <c r="B32" i="5"/>
  <c r="B31" i="5"/>
  <c r="A11" i="6" s="1"/>
  <c r="B30" i="5"/>
  <c r="B24" i="5"/>
  <c r="A4" i="6" s="1"/>
  <c r="B25" i="5"/>
  <c r="B26" i="5"/>
  <c r="B27" i="5"/>
  <c r="A7" i="6" s="1"/>
  <c r="B28" i="5"/>
  <c r="A31" i="2" s="1"/>
  <c r="E31" i="2" s="1"/>
  <c r="B23" i="5"/>
  <c r="A2" i="6" s="1"/>
  <c r="G30" i="2" l="1"/>
  <c r="G33" i="2"/>
  <c r="G31" i="2"/>
  <c r="A14" i="2"/>
  <c r="A18" i="2"/>
  <c r="F23" i="2"/>
  <c r="X40" i="1"/>
  <c r="Y40" i="1" s="1"/>
  <c r="X49" i="1"/>
  <c r="Y49" i="1" s="1"/>
  <c r="X42" i="1"/>
  <c r="Y42" i="1" s="1"/>
  <c r="X44" i="1"/>
  <c r="Y44" i="1" s="1"/>
  <c r="F21" i="2"/>
  <c r="F19" i="2"/>
  <c r="F15" i="2"/>
  <c r="F16" i="2"/>
  <c r="F24" i="2"/>
  <c r="F22" i="2"/>
  <c r="F25" i="2"/>
  <c r="F17" i="2"/>
  <c r="F20" i="2"/>
  <c r="G25" i="2"/>
  <c r="G24" i="2"/>
  <c r="G23" i="2"/>
  <c r="G22" i="2"/>
  <c r="G21" i="2"/>
  <c r="G20" i="2"/>
  <c r="G19" i="2"/>
  <c r="G17" i="2"/>
  <c r="G16" i="2"/>
  <c r="G15" i="2"/>
  <c r="E25" i="2"/>
  <c r="E24" i="2"/>
  <c r="E23" i="2"/>
  <c r="E22" i="2"/>
  <c r="E21" i="2"/>
  <c r="E20" i="2"/>
  <c r="E19" i="2"/>
  <c r="E17" i="2"/>
  <c r="E16" i="2"/>
  <c r="E15" i="2"/>
  <c r="X50" i="1"/>
  <c r="Y50" i="1" s="1"/>
  <c r="H25" i="2" s="1"/>
  <c r="X48" i="1"/>
  <c r="Y48" i="1" s="1"/>
  <c r="X41" i="1"/>
  <c r="Y41" i="1" s="1"/>
  <c r="H16" i="2" s="1"/>
  <c r="X39" i="1"/>
  <c r="Y39" i="1" s="1"/>
  <c r="E33" i="2"/>
  <c r="D31" i="2"/>
  <c r="F32" i="2"/>
  <c r="F34" i="2"/>
  <c r="E32" i="2"/>
  <c r="F37" i="2"/>
  <c r="F30" i="2"/>
  <c r="E30" i="2"/>
  <c r="F33" i="2"/>
  <c r="F31" i="2"/>
  <c r="D38" i="2"/>
  <c r="G38" i="2"/>
  <c r="E38" i="2"/>
  <c r="F35" i="2"/>
  <c r="E34" i="2"/>
  <c r="F27" i="2"/>
  <c r="F36" i="2"/>
  <c r="E35" i="2"/>
  <c r="F28" i="2"/>
  <c r="E27" i="2"/>
  <c r="E36" i="2"/>
  <c r="F29" i="2"/>
  <c r="E28" i="2"/>
  <c r="E37" i="2"/>
  <c r="E29" i="2"/>
  <c r="A3" i="6"/>
  <c r="A26" i="2"/>
  <c r="C18" i="5"/>
  <c r="C19" i="5"/>
  <c r="C17" i="5"/>
  <c r="R23" i="5"/>
  <c r="S23" i="5"/>
  <c r="E2" i="6" s="1"/>
  <c r="R24" i="5"/>
  <c r="R25" i="5"/>
  <c r="R26" i="5"/>
  <c r="R27" i="5"/>
  <c r="R28" i="5"/>
  <c r="R30" i="5"/>
  <c r="S30" i="5"/>
  <c r="E9" i="6" s="1"/>
  <c r="R31" i="5"/>
  <c r="R32" i="5"/>
  <c r="R33" i="5"/>
  <c r="R34" i="5"/>
  <c r="R35" i="5"/>
  <c r="C16" i="5"/>
  <c r="D14" i="2" l="1"/>
  <c r="G14" i="2"/>
  <c r="G18" i="2"/>
  <c r="E18" i="2"/>
  <c r="D18" i="2"/>
  <c r="F18" i="2"/>
  <c r="F14" i="2"/>
  <c r="E14" i="2"/>
  <c r="F26" i="2"/>
  <c r="E26" i="2"/>
  <c r="D26" i="2"/>
  <c r="V37" i="1" l="1"/>
  <c r="X37" i="1" s="1"/>
  <c r="Y37" i="1" s="1"/>
  <c r="V38" i="1"/>
  <c r="X38" i="1" s="1"/>
  <c r="Y38" i="1" s="1"/>
  <c r="S37" i="1"/>
  <c r="H12" i="2" s="1"/>
  <c r="S38" i="1"/>
  <c r="H13" i="2" s="1"/>
  <c r="T37" i="1"/>
  <c r="T38" i="1"/>
  <c r="N37" i="1"/>
  <c r="N38" i="1"/>
  <c r="B37" i="1"/>
  <c r="B38" i="1"/>
  <c r="V28" i="1"/>
  <c r="V29" i="1"/>
  <c r="V30" i="1"/>
  <c r="V31" i="1"/>
  <c r="V32" i="1"/>
  <c r="V33" i="1"/>
  <c r="V34" i="1"/>
  <c r="V35" i="1"/>
  <c r="V36" i="1"/>
  <c r="V27" i="1"/>
  <c r="B36" i="1"/>
  <c r="B35" i="1"/>
  <c r="B34" i="1"/>
  <c r="B33" i="1"/>
  <c r="B32" i="1"/>
  <c r="B31" i="1"/>
  <c r="B30" i="1"/>
  <c r="B29" i="1"/>
  <c r="B28" i="1"/>
  <c r="A13" i="2" l="1"/>
  <c r="G13" i="2" s="1"/>
  <c r="A12" i="2"/>
  <c r="E52" i="1"/>
  <c r="G52" i="1" s="1"/>
  <c r="C2" i="2"/>
  <c r="D12" i="2" l="1"/>
  <c r="F12" i="2"/>
  <c r="E12" i="2"/>
  <c r="G12" i="2"/>
  <c r="E13" i="2"/>
  <c r="F13" i="2"/>
  <c r="D13" i="2"/>
  <c r="U28" i="1"/>
  <c r="W28" i="1" s="1"/>
  <c r="X28" i="1" s="1"/>
  <c r="Y28" i="1" s="1"/>
  <c r="U29" i="1"/>
  <c r="W29" i="1" s="1"/>
  <c r="X29" i="1" s="1"/>
  <c r="Y29" i="1" s="1"/>
  <c r="U30" i="1"/>
  <c r="W30" i="1" s="1"/>
  <c r="X30" i="1" s="1"/>
  <c r="Y30" i="1" s="1"/>
  <c r="U31" i="1"/>
  <c r="W31" i="1" s="1"/>
  <c r="X31" i="1" s="1"/>
  <c r="Y31" i="1" s="1"/>
  <c r="U32" i="1"/>
  <c r="W32" i="1" s="1"/>
  <c r="X32" i="1" s="1"/>
  <c r="Y32" i="1" s="1"/>
  <c r="U33" i="1"/>
  <c r="W33" i="1" s="1"/>
  <c r="X33" i="1" s="1"/>
  <c r="Y33" i="1" s="1"/>
  <c r="U34" i="1"/>
  <c r="W34" i="1" s="1"/>
  <c r="X34" i="1" s="1"/>
  <c r="Y34" i="1" s="1"/>
  <c r="U35" i="1"/>
  <c r="W35" i="1" s="1"/>
  <c r="X35" i="1" s="1"/>
  <c r="Y35" i="1" s="1"/>
  <c r="U36" i="1"/>
  <c r="W36" i="1" s="1"/>
  <c r="X36" i="1" s="1"/>
  <c r="Y36" i="1" s="1"/>
  <c r="U27" i="1"/>
  <c r="W27" i="1" s="1"/>
  <c r="X27" i="1" s="1"/>
  <c r="Y27" i="1" s="1"/>
  <c r="N28" i="1" l="1"/>
  <c r="N29" i="1"/>
  <c r="N30" i="1"/>
  <c r="N31" i="1"/>
  <c r="N32" i="1"/>
  <c r="N33" i="1"/>
  <c r="N34" i="1"/>
  <c r="N35" i="1"/>
  <c r="N36" i="1"/>
  <c r="N27" i="1" l="1"/>
  <c r="S27" i="1" l="1"/>
  <c r="S28" i="1" l="1"/>
  <c r="H3" i="2" s="1"/>
  <c r="S29" i="1"/>
  <c r="H4" i="2" s="1"/>
  <c r="S30" i="1"/>
  <c r="H5" i="2" s="1"/>
  <c r="S31" i="1"/>
  <c r="H6" i="2" s="1"/>
  <c r="S32" i="1"/>
  <c r="H7" i="2" s="1"/>
  <c r="S33" i="1"/>
  <c r="H8" i="2" s="1"/>
  <c r="S34" i="1"/>
  <c r="H9" i="2" s="1"/>
  <c r="S35" i="1"/>
  <c r="H10" i="2" s="1"/>
  <c r="S36" i="1"/>
  <c r="H11" i="2" s="1"/>
  <c r="T28" i="1"/>
  <c r="A3" i="2" s="1"/>
  <c r="T29" i="1"/>
  <c r="A4" i="2" s="1"/>
  <c r="T30" i="1"/>
  <c r="A5" i="2" s="1"/>
  <c r="T31" i="1"/>
  <c r="A6" i="2" s="1"/>
  <c r="T32" i="1"/>
  <c r="A7" i="2" s="1"/>
  <c r="T33" i="1"/>
  <c r="A8" i="2" s="1"/>
  <c r="T34" i="1"/>
  <c r="A9" i="2" s="1"/>
  <c r="T35" i="1"/>
  <c r="A10" i="2" s="1"/>
  <c r="T36" i="1"/>
  <c r="A11" i="2" s="1"/>
  <c r="AA27" i="1"/>
  <c r="G9" i="2" l="1"/>
  <c r="D9" i="2"/>
  <c r="E9" i="2"/>
  <c r="F9" i="2"/>
  <c r="F6" i="2"/>
  <c r="D6" i="2"/>
  <c r="E6" i="2"/>
  <c r="G6" i="2"/>
  <c r="E8" i="2"/>
  <c r="F8" i="2"/>
  <c r="G8" i="2"/>
  <c r="D8" i="2"/>
  <c r="G5" i="2"/>
  <c r="E5" i="2"/>
  <c r="D5" i="2"/>
  <c r="F5" i="2"/>
  <c r="F10" i="2"/>
  <c r="E10" i="2"/>
  <c r="G10" i="2"/>
  <c r="D10" i="2"/>
  <c r="G7" i="2"/>
  <c r="D7" i="2"/>
  <c r="F7" i="2"/>
  <c r="E7" i="2"/>
  <c r="F4" i="2"/>
  <c r="D4" i="2"/>
  <c r="E4" i="2"/>
  <c r="G4" i="2"/>
  <c r="D11" i="2"/>
  <c r="G11" i="2"/>
  <c r="F11" i="2"/>
  <c r="E11" i="2"/>
  <c r="G3" i="2"/>
  <c r="F3" i="2"/>
  <c r="E3" i="2"/>
  <c r="D3" i="2"/>
  <c r="T27" i="1"/>
  <c r="A2" i="2" s="1"/>
  <c r="F2" i="2" s="1"/>
  <c r="D2" i="2" l="1"/>
  <c r="G2" i="2"/>
  <c r="E2" i="2"/>
  <c r="H2" i="2"/>
  <c r="G54" i="1" l="1"/>
  <c r="G55" i="1" l="1"/>
</calcChain>
</file>

<file path=xl/sharedStrings.xml><?xml version="1.0" encoding="utf-8"?>
<sst xmlns="http://schemas.openxmlformats.org/spreadsheetml/2006/main" count="409" uniqueCount="253">
  <si>
    <t>学校番号</t>
    <rPh sb="0" eb="2">
      <t>ガッコウ</t>
    </rPh>
    <rPh sb="2" eb="4">
      <t>バンゴウ</t>
    </rPh>
    <phoneticPr fontId="2"/>
  </si>
  <si>
    <t>ﾌﾘｶﾞﾅ</t>
    <phoneticPr fontId="2"/>
  </si>
  <si>
    <t>性別</t>
    <rPh sb="0" eb="2">
      <t>セイベツ</t>
    </rPh>
    <phoneticPr fontId="2"/>
  </si>
  <si>
    <t>記録</t>
    <rPh sb="0" eb="2">
      <t>キロク</t>
    </rPh>
    <phoneticPr fontId="2"/>
  </si>
  <si>
    <t>山本  和正</t>
    <rPh sb="0" eb="2">
      <t>ヤマモト</t>
    </rPh>
    <rPh sb="4" eb="6">
      <t>カズマサ</t>
    </rPh>
    <phoneticPr fontId="2"/>
  </si>
  <si>
    <t>ﾔﾏﾓﾄ ｶｽﾞﾏｻ</t>
    <phoneticPr fontId="2"/>
  </si>
  <si>
    <t>男</t>
    <rPh sb="0" eb="1">
      <t>ダン</t>
    </rPh>
    <phoneticPr fontId="2"/>
  </si>
  <si>
    <t>1500m</t>
    <phoneticPr fontId="2"/>
  </si>
  <si>
    <t>04</t>
    <phoneticPr fontId="2"/>
  </si>
  <si>
    <t>例</t>
    <rPh sb="0" eb="1">
      <t>レイ</t>
    </rPh>
    <phoneticPr fontId="2"/>
  </si>
  <si>
    <t>学年</t>
    <rPh sb="0" eb="2">
      <t>ガクネン</t>
    </rPh>
    <phoneticPr fontId="2"/>
  </si>
  <si>
    <t>種目</t>
    <rPh sb="0" eb="2">
      <t>シュモク</t>
    </rPh>
    <phoneticPr fontId="2"/>
  </si>
  <si>
    <t xml:space="preserve">分
</t>
    <rPh sb="0" eb="1">
      <t>フン</t>
    </rPh>
    <phoneticPr fontId="2"/>
  </si>
  <si>
    <t>秒
ｍ</t>
    <rPh sb="0" eb="1">
      <t>ビョウ</t>
    </rPh>
    <phoneticPr fontId="2"/>
  </si>
  <si>
    <t>円</t>
    <rPh sb="0" eb="1">
      <t>エン</t>
    </rPh>
    <phoneticPr fontId="2"/>
  </si>
  <si>
    <t>＊スタートリストはＨＰにてアップしません。プログラムの申し込みをしてください。</t>
    <rPh sb="27" eb="28">
      <t>モウ</t>
    </rPh>
    <rPh sb="29" eb="30">
      <t>コ</t>
    </rPh>
    <phoneticPr fontId="2"/>
  </si>
  <si>
    <t>申し込み責任者（携帯電話）</t>
    <rPh sb="0" eb="1">
      <t>モウ</t>
    </rPh>
    <rPh sb="2" eb="3">
      <t>コ</t>
    </rPh>
    <rPh sb="4" eb="7">
      <t>セキニンシャ</t>
    </rPh>
    <rPh sb="8" eb="10">
      <t>ケイタイ</t>
    </rPh>
    <rPh sb="10" eb="12">
      <t>デンワ</t>
    </rPh>
    <phoneticPr fontId="1"/>
  </si>
  <si>
    <t>男</t>
    <rPh sb="0" eb="1">
      <t>ダン</t>
    </rPh>
    <phoneticPr fontId="2"/>
  </si>
  <si>
    <t>女</t>
    <rPh sb="0" eb="1">
      <t>ジョ</t>
    </rPh>
    <phoneticPr fontId="2"/>
  </si>
  <si>
    <t>100m</t>
    <phoneticPr fontId="2"/>
  </si>
  <si>
    <t>800m</t>
    <phoneticPr fontId="2"/>
  </si>
  <si>
    <t>1500m</t>
    <phoneticPr fontId="2"/>
  </si>
  <si>
    <t>走高跳</t>
    <rPh sb="0" eb="1">
      <t>ハシ</t>
    </rPh>
    <rPh sb="1" eb="3">
      <t>タカト</t>
    </rPh>
    <phoneticPr fontId="2"/>
  </si>
  <si>
    <t>走幅跳</t>
    <rPh sb="0" eb="1">
      <t>ハシ</t>
    </rPh>
    <rPh sb="1" eb="3">
      <t>ハバト</t>
    </rPh>
    <phoneticPr fontId="2"/>
  </si>
  <si>
    <t>　　氏名が6文字を超える場合は、そのままスペースなしで全文字入力でお願いします。</t>
    <rPh sb="2" eb="4">
      <t>シメイ</t>
    </rPh>
    <rPh sb="6" eb="8">
      <t>モジ</t>
    </rPh>
    <rPh sb="9" eb="10">
      <t>コ</t>
    </rPh>
    <rPh sb="12" eb="14">
      <t>バアイ</t>
    </rPh>
    <rPh sb="27" eb="30">
      <t>ゼンモジ</t>
    </rPh>
    <rPh sb="30" eb="32">
      <t>ニュウリョク</t>
    </rPh>
    <rPh sb="34" eb="35">
      <t>ネガ</t>
    </rPh>
    <phoneticPr fontId="2"/>
  </si>
  <si>
    <t>　　１／１０秒までの記録の場合も２桁でお願いします。１５秒３は「15秒30」、１６秒は「16秒00」と入力してください。</t>
    <phoneticPr fontId="2"/>
  </si>
  <si>
    <t>　　先頭の数字、分、ｍ、は１桁入力でお願いします。１ｍ５ｃｍは「1m05」と入力してください。</t>
    <rPh sb="2" eb="4">
      <t>セントウ</t>
    </rPh>
    <rPh sb="5" eb="7">
      <t>スウジ</t>
    </rPh>
    <rPh sb="8" eb="9">
      <t>フン</t>
    </rPh>
    <rPh sb="14" eb="15">
      <t>ケタ</t>
    </rPh>
    <rPh sb="15" eb="17">
      <t>ニュウリョク</t>
    </rPh>
    <rPh sb="19" eb="20">
      <t>ネガ</t>
    </rPh>
    <rPh sb="38" eb="40">
      <t>ニュウリョク</t>
    </rPh>
    <phoneticPr fontId="2"/>
  </si>
  <si>
    <t>５００円　×</t>
    <rPh sb="3" eb="4">
      <t>エン</t>
    </rPh>
    <phoneticPr fontId="2"/>
  </si>
  <si>
    <t>３００円　×</t>
    <rPh sb="3" eb="4">
      <t>エン</t>
    </rPh>
    <phoneticPr fontId="2"/>
  </si>
  <si>
    <t>種目＝</t>
    <rPh sb="0" eb="2">
      <t>シュモク</t>
    </rPh>
    <phoneticPr fontId="2"/>
  </si>
  <si>
    <t>　部＝</t>
    <rPh sb="1" eb="2">
      <t>ブ</t>
    </rPh>
    <phoneticPr fontId="2"/>
  </si>
  <si>
    <t>合　計</t>
    <rPh sb="0" eb="1">
      <t>ゴウ</t>
    </rPh>
    <rPh sb="2" eb="3">
      <t>ケイ</t>
    </rPh>
    <phoneticPr fontId="2"/>
  </si>
  <si>
    <t>名前(漢字)</t>
    <rPh sb="0" eb="2">
      <t>ナマエ</t>
    </rPh>
    <rPh sb="3" eb="5">
      <t>カンジ</t>
    </rPh>
    <phoneticPr fontId="2"/>
  </si>
  <si>
    <t>DB</t>
    <phoneticPr fontId="2"/>
  </si>
  <si>
    <t>N1</t>
    <phoneticPr fontId="2"/>
  </si>
  <si>
    <t>N2</t>
    <phoneticPr fontId="2"/>
  </si>
  <si>
    <t>SX</t>
    <phoneticPr fontId="2"/>
  </si>
  <si>
    <t>KC</t>
    <phoneticPr fontId="2"/>
  </si>
  <si>
    <t>MC</t>
    <phoneticPr fontId="2"/>
  </si>
  <si>
    <t>ZK</t>
    <phoneticPr fontId="2"/>
  </si>
  <si>
    <t>S1</t>
    <phoneticPr fontId="2"/>
  </si>
  <si>
    <t>S2</t>
    <phoneticPr fontId="2"/>
  </si>
  <si>
    <t>002</t>
    <phoneticPr fontId="2"/>
  </si>
  <si>
    <t>006</t>
    <phoneticPr fontId="2"/>
  </si>
  <si>
    <t>008</t>
    <phoneticPr fontId="2"/>
  </si>
  <si>
    <t>071</t>
    <phoneticPr fontId="2"/>
  </si>
  <si>
    <t>走幅跳</t>
    <rPh sb="0" eb="1">
      <t>ハシ</t>
    </rPh>
    <rPh sb="1" eb="2">
      <t>ハバ</t>
    </rPh>
    <rPh sb="2" eb="3">
      <t>ト</t>
    </rPh>
    <phoneticPr fontId="2"/>
  </si>
  <si>
    <t>073</t>
    <phoneticPr fontId="2"/>
  </si>
  <si>
    <t>豊岡</t>
  </si>
  <si>
    <t>八条</t>
  </si>
  <si>
    <t>三江</t>
  </si>
  <si>
    <t>田鶴野</t>
  </si>
  <si>
    <t>五荘</t>
  </si>
  <si>
    <t>新田</t>
  </si>
  <si>
    <t>中筋</t>
  </si>
  <si>
    <t>奈佐</t>
  </si>
  <si>
    <t>神美</t>
  </si>
  <si>
    <t>城崎</t>
  </si>
  <si>
    <t>竹野</t>
  </si>
  <si>
    <t>中竹野</t>
  </si>
  <si>
    <t>竹野南</t>
  </si>
  <si>
    <t>奥佐津</t>
  </si>
  <si>
    <t>佐津</t>
  </si>
  <si>
    <t>柴山</t>
  </si>
  <si>
    <t>香住</t>
  </si>
  <si>
    <t>長井</t>
  </si>
  <si>
    <t>余部</t>
  </si>
  <si>
    <t>府中</t>
  </si>
  <si>
    <t>八代</t>
  </si>
  <si>
    <t>日高</t>
  </si>
  <si>
    <t>静修</t>
  </si>
  <si>
    <t>三方</t>
  </si>
  <si>
    <t>清滝</t>
  </si>
  <si>
    <t>弘道</t>
  </si>
  <si>
    <t>福住</t>
  </si>
  <si>
    <t>寺坂</t>
  </si>
  <si>
    <t>小坂</t>
  </si>
  <si>
    <t>小野</t>
  </si>
  <si>
    <t>合橋</t>
  </si>
  <si>
    <t>高橋</t>
  </si>
  <si>
    <t>資母</t>
  </si>
  <si>
    <t>村岡</t>
  </si>
  <si>
    <t>兎塚</t>
  </si>
  <si>
    <t>射添</t>
    <rPh sb="0" eb="1">
      <t>イ</t>
    </rPh>
    <rPh sb="1" eb="2">
      <t>ソ</t>
    </rPh>
    <phoneticPr fontId="9"/>
  </si>
  <si>
    <t>小代</t>
  </si>
  <si>
    <t>温泉</t>
  </si>
  <si>
    <t>照来</t>
  </si>
  <si>
    <t>浜坂南</t>
  </si>
  <si>
    <t>浜坂東</t>
  </si>
  <si>
    <t>浜坂北</t>
  </si>
  <si>
    <t>浜坂西</t>
  </si>
  <si>
    <t>個人番号</t>
    <rPh sb="0" eb="2">
      <t>コジン</t>
    </rPh>
    <rPh sb="2" eb="4">
      <t>バンゴウ</t>
    </rPh>
    <phoneticPr fontId="2"/>
  </si>
  <si>
    <t>２．氏名は全角5文字対応で入力し、名前の間は半角スペースを入れてください。</t>
    <rPh sb="2" eb="4">
      <t>シメイ</t>
    </rPh>
    <rPh sb="5" eb="7">
      <t>ゼンカク</t>
    </rPh>
    <rPh sb="8" eb="10">
      <t>モジ</t>
    </rPh>
    <rPh sb="10" eb="12">
      <t>タイオウ</t>
    </rPh>
    <rPh sb="13" eb="15">
      <t>ニュウリョク</t>
    </rPh>
    <rPh sb="17" eb="19">
      <t>ナマエ</t>
    </rPh>
    <rPh sb="20" eb="21">
      <t>アイダ</t>
    </rPh>
    <rPh sb="22" eb="24">
      <t>ハンカク</t>
    </rPh>
    <rPh sb="29" eb="30">
      <t>イ</t>
    </rPh>
    <phoneticPr fontId="2"/>
  </si>
  <si>
    <t>１．学校番号は、学校番号シート、もしくは封筒に記載された番号をを半角で入力してください。</t>
    <rPh sb="2" eb="4">
      <t>ガッコウ</t>
    </rPh>
    <rPh sb="4" eb="6">
      <t>バンゴウ</t>
    </rPh>
    <rPh sb="8" eb="10">
      <t>ガッコウ</t>
    </rPh>
    <rPh sb="10" eb="12">
      <t>バンゴウ</t>
    </rPh>
    <rPh sb="20" eb="22">
      <t>フウトウ</t>
    </rPh>
    <rPh sb="23" eb="25">
      <t>キサイ</t>
    </rPh>
    <rPh sb="28" eb="30">
      <t>バンゴウ</t>
    </rPh>
    <rPh sb="32" eb="34">
      <t>ハンカク</t>
    </rPh>
    <rPh sb="35" eb="37">
      <t>ニュウリョク</t>
    </rPh>
    <phoneticPr fontId="2"/>
  </si>
  <si>
    <t>５．記録は半角数字で、秒、１／１００秒の欄は必ず２桁で入力してください。</t>
    <rPh sb="2" eb="4">
      <t>キロク</t>
    </rPh>
    <rPh sb="5" eb="7">
      <t>ハンカク</t>
    </rPh>
    <rPh sb="7" eb="9">
      <t>スウジ</t>
    </rPh>
    <rPh sb="11" eb="12">
      <t>ビョウ</t>
    </rPh>
    <rPh sb="18" eb="19">
      <t>ビョウ</t>
    </rPh>
    <rPh sb="20" eb="21">
      <t>ラン</t>
    </rPh>
    <rPh sb="22" eb="23">
      <t>カナラ</t>
    </rPh>
    <rPh sb="25" eb="26">
      <t>ケタ</t>
    </rPh>
    <rPh sb="27" eb="29">
      <t>ニュウリョク</t>
    </rPh>
    <phoneticPr fontId="2"/>
  </si>
  <si>
    <t>ﾄﾖｵｶ</t>
  </si>
  <si>
    <t>ﾊﾁｼﾞｮｳ</t>
  </si>
  <si>
    <t>ﾐｴ</t>
  </si>
  <si>
    <t>ﾀﾂﾞﾙﾉ</t>
  </si>
  <si>
    <t>ｺﾞﾉｼｮｳ</t>
  </si>
  <si>
    <t>ﾆｯﾀ</t>
  </si>
  <si>
    <t>ﾅｶｽｼﾞ</t>
  </si>
  <si>
    <t>ｶﾐﾖｼ</t>
  </si>
  <si>
    <t>ｷﾉｻｷ</t>
  </si>
  <si>
    <t>ｵｸｻﾂﾞ</t>
  </si>
  <si>
    <t>ｻﾂﾞ</t>
  </si>
  <si>
    <t>ｼﾊﾞﾔﾏ</t>
  </si>
  <si>
    <t>ｶｽﾐ</t>
  </si>
  <si>
    <t>ﾅｶﾞｲ</t>
  </si>
  <si>
    <t>ｱﾏﾙﾍﾞ</t>
  </si>
  <si>
    <t>ﾌﾁｭｳ</t>
  </si>
  <si>
    <t>ﾔｼﾛ</t>
  </si>
  <si>
    <t>ﾋﾀﾞｶ</t>
  </si>
  <si>
    <t>ｾｲｼｭｳ</t>
  </si>
  <si>
    <t>ﾐｶﾀ</t>
  </si>
  <si>
    <t>ｷﾖﾀｷ</t>
  </si>
  <si>
    <t>ｺｳﾄﾞｳ</t>
  </si>
  <si>
    <t>ﾌｸｽﾞﾐ</t>
  </si>
  <si>
    <t>ﾃﾗｻｶ</t>
  </si>
  <si>
    <t>ｵｻｶ</t>
  </si>
  <si>
    <t>ｵﾉ</t>
  </si>
  <si>
    <t>ｱｲﾊｼ</t>
  </si>
  <si>
    <t>ﾀｶﾊｼ</t>
  </si>
  <si>
    <t>ｼﾎﾞ</t>
  </si>
  <si>
    <t>ﾑﾗｵｶ</t>
  </si>
  <si>
    <t>ｳﾂﾞｶ</t>
  </si>
  <si>
    <t>射添</t>
  </si>
  <si>
    <t>ｲｿｳ</t>
  </si>
  <si>
    <t>ｵｼﾞﾛ</t>
  </si>
  <si>
    <t>ｵﾝｾﾝ</t>
  </si>
  <si>
    <t>ﾃﾗｷﾞ</t>
  </si>
  <si>
    <t>ﾊﾏｻｶﾐﾅﾐ</t>
  </si>
  <si>
    <t>ﾊﾏｻｶﾋｶﾞｼ</t>
  </si>
  <si>
    <t>ﾊﾏｻｶｷﾀ</t>
  </si>
  <si>
    <t>ﾊﾏｻｶﾆｼ</t>
  </si>
  <si>
    <t>港</t>
    <phoneticPr fontId="2"/>
  </si>
  <si>
    <t>ﾐﾅﾄ</t>
    <phoneticPr fontId="2"/>
  </si>
  <si>
    <t>※手書きの場合、女子は赤字で記入してください。入力の場合は自動で赤字になります。</t>
    <rPh sb="1" eb="3">
      <t>テガ</t>
    </rPh>
    <rPh sb="5" eb="7">
      <t>バアイ</t>
    </rPh>
    <rPh sb="8" eb="10">
      <t>ジョシ</t>
    </rPh>
    <rPh sb="11" eb="13">
      <t>アカジ</t>
    </rPh>
    <rPh sb="14" eb="16">
      <t>キニュウ</t>
    </rPh>
    <rPh sb="23" eb="25">
      <t>ニュウリョク</t>
    </rPh>
    <rPh sb="26" eb="28">
      <t>バアイ</t>
    </rPh>
    <rPh sb="29" eb="31">
      <t>ジドウ</t>
    </rPh>
    <rPh sb="32" eb="34">
      <t>アカジ</t>
    </rPh>
    <phoneticPr fontId="2"/>
  </si>
  <si>
    <t>連絡先アドレス</t>
    <rPh sb="0" eb="3">
      <t>レンラクサキ</t>
    </rPh>
    <phoneticPr fontId="2"/>
  </si>
  <si>
    <r>
      <t>　　氏名4文字の場合は、山本  和正 となりますが、</t>
    </r>
    <r>
      <rPr>
        <b/>
        <sz val="11"/>
        <color theme="1"/>
        <rFont val="ＭＳ ゴシック"/>
        <family val="3"/>
        <charset val="128"/>
      </rPr>
      <t>氏名間は半角2文字スペースを入れます。全角1文字にしないでください。</t>
    </r>
    <rPh sb="2" eb="4">
      <t>シメイ</t>
    </rPh>
    <rPh sb="5" eb="7">
      <t>モジ</t>
    </rPh>
    <rPh sb="8" eb="10">
      <t>バアイ</t>
    </rPh>
    <rPh sb="12" eb="14">
      <t>ヤマモト</t>
    </rPh>
    <rPh sb="16" eb="18">
      <t>カズマサ</t>
    </rPh>
    <rPh sb="26" eb="28">
      <t>シメイ</t>
    </rPh>
    <rPh sb="28" eb="29">
      <t>カン</t>
    </rPh>
    <rPh sb="30" eb="32">
      <t>ハンカク</t>
    </rPh>
    <rPh sb="33" eb="35">
      <t>モジ</t>
    </rPh>
    <rPh sb="40" eb="41">
      <t>イ</t>
    </rPh>
    <rPh sb="45" eb="47">
      <t>ゼンカク</t>
    </rPh>
    <rPh sb="48" eb="50">
      <t>モジ</t>
    </rPh>
    <phoneticPr fontId="2"/>
  </si>
  <si>
    <r>
      <t>　　氏名3文字の場合は、中村    暁 となりますが、</t>
    </r>
    <r>
      <rPr>
        <b/>
        <sz val="11"/>
        <color theme="1"/>
        <rFont val="ＭＳ ゴシック"/>
        <family val="3"/>
        <charset val="128"/>
      </rPr>
      <t>氏名間は半角4文字スペースを入れます。全角2文字にしないでください。</t>
    </r>
    <rPh sb="12" eb="14">
      <t>ナカムラ</t>
    </rPh>
    <rPh sb="18" eb="19">
      <t>アキラ</t>
    </rPh>
    <phoneticPr fontId="2"/>
  </si>
  <si>
    <r>
      <t>　　氏名5文字の場合は、石原裕太郎 となりますが、</t>
    </r>
    <r>
      <rPr>
        <b/>
        <sz val="11"/>
        <color theme="1"/>
        <rFont val="ＭＳ ゴシック"/>
        <family val="3"/>
        <charset val="128"/>
      </rPr>
      <t>氏名間にはスペースは入れません。</t>
    </r>
    <rPh sb="2" eb="4">
      <t>シメイ</t>
    </rPh>
    <rPh sb="5" eb="7">
      <t>モジ</t>
    </rPh>
    <rPh sb="8" eb="10">
      <t>バアイ</t>
    </rPh>
    <rPh sb="12" eb="14">
      <t>イシハラ</t>
    </rPh>
    <rPh sb="14" eb="17">
      <t>ユウタロウ</t>
    </rPh>
    <rPh sb="25" eb="27">
      <t>シメイ</t>
    </rPh>
    <rPh sb="27" eb="28">
      <t>カン</t>
    </rPh>
    <rPh sb="35" eb="36">
      <t>イ</t>
    </rPh>
    <phoneticPr fontId="2"/>
  </si>
  <si>
    <r>
      <t>　　氏名2文字の場合は、谷      啓 となりますが、</t>
    </r>
    <r>
      <rPr>
        <b/>
        <sz val="11"/>
        <color theme="1"/>
        <rFont val="ＭＳ ゴシック"/>
        <family val="3"/>
        <charset val="128"/>
      </rPr>
      <t>氏名間は半角6文字スペースを入れます。全角3文字にしないでください。</t>
    </r>
    <rPh sb="2" eb="4">
      <t>シメイ</t>
    </rPh>
    <rPh sb="5" eb="7">
      <t>モジ</t>
    </rPh>
    <rPh sb="8" eb="10">
      <t>バアイ</t>
    </rPh>
    <rPh sb="12" eb="13">
      <t>タニ</t>
    </rPh>
    <rPh sb="19" eb="20">
      <t>ケイ</t>
    </rPh>
    <phoneticPr fontId="2"/>
  </si>
  <si>
    <r>
      <t>３．フリガナは</t>
    </r>
    <r>
      <rPr>
        <b/>
        <sz val="11"/>
        <color theme="1"/>
        <rFont val="ＭＳ ゴシック"/>
        <family val="3"/>
        <charset val="128"/>
      </rPr>
      <t>半角カタカナで、氏名の間に半角1文字スペースを入れます。</t>
    </r>
    <rPh sb="7" eb="9">
      <t>ハンカク</t>
    </rPh>
    <rPh sb="15" eb="17">
      <t>シメイ</t>
    </rPh>
    <rPh sb="18" eb="19">
      <t>アイダ</t>
    </rPh>
    <rPh sb="20" eb="22">
      <t>ハンカク</t>
    </rPh>
    <rPh sb="23" eb="25">
      <t>モジ</t>
    </rPh>
    <rPh sb="30" eb="31">
      <t>イ</t>
    </rPh>
    <phoneticPr fontId="2"/>
  </si>
  <si>
    <r>
      <t>　学年、性別を入力すれば、該当種目のプルダウンリストが表示されます。</t>
    </r>
    <r>
      <rPr>
        <b/>
        <sz val="11"/>
        <color theme="1"/>
        <rFont val="游ゴシック"/>
        <family val="3"/>
        <charset val="128"/>
        <scheme val="minor"/>
      </rPr>
      <t>学年、性別の入力がなければ種目の表示はされません。</t>
    </r>
    <rPh sb="1" eb="3">
      <t>ガクネン</t>
    </rPh>
    <rPh sb="4" eb="6">
      <t>セイベツ</t>
    </rPh>
    <rPh sb="7" eb="9">
      <t>ニュウリョク</t>
    </rPh>
    <rPh sb="13" eb="15">
      <t>ガイトウ</t>
    </rPh>
    <rPh sb="15" eb="17">
      <t>シュモク</t>
    </rPh>
    <rPh sb="27" eb="29">
      <t>ヒョウジ</t>
    </rPh>
    <rPh sb="34" eb="36">
      <t>ガクネン</t>
    </rPh>
    <rPh sb="37" eb="39">
      <t>セイベツ</t>
    </rPh>
    <rPh sb="40" eb="42">
      <t>ニュウリョク</t>
    </rPh>
    <rPh sb="47" eb="49">
      <t>シュモク</t>
    </rPh>
    <rPh sb="50" eb="52">
      <t>ヒョウジ</t>
    </rPh>
    <phoneticPr fontId="2"/>
  </si>
  <si>
    <t xml:space="preserve">申し込み責任者（監督等）　 </t>
    <rPh sb="0" eb="1">
      <t>モウ</t>
    </rPh>
    <rPh sb="2" eb="3">
      <t>コ</t>
    </rPh>
    <rPh sb="4" eb="7">
      <t>セキニンシャ</t>
    </rPh>
    <rPh sb="8" eb="10">
      <t>カントク</t>
    </rPh>
    <rPh sb="10" eb="11">
      <t>トウ</t>
    </rPh>
    <phoneticPr fontId="1"/>
  </si>
  <si>
    <t>６．プログラムの冊数を半角数字で入力してください。</t>
    <rPh sb="8" eb="9">
      <t>サツ</t>
    </rPh>
    <rPh sb="9" eb="10">
      <t>スウ</t>
    </rPh>
    <rPh sb="11" eb="15">
      <t>ハンカクスウジ</t>
    </rPh>
    <rPh sb="16" eb="18">
      <t>ニュウリョク</t>
    </rPh>
    <phoneticPr fontId="2"/>
  </si>
  <si>
    <t>４．学年、性別、種目は、プルダウンリストから選択してください。</t>
    <rPh sb="2" eb="4">
      <t>ガクネン</t>
    </rPh>
    <rPh sb="5" eb="7">
      <t>セイベツ</t>
    </rPh>
    <rPh sb="8" eb="10">
      <t>シュモク</t>
    </rPh>
    <rPh sb="22" eb="24">
      <t>センタク</t>
    </rPh>
    <phoneticPr fontId="2"/>
  </si>
  <si>
    <r>
      <t>　　</t>
    </r>
    <r>
      <rPr>
        <b/>
        <sz val="11"/>
        <color theme="1"/>
        <rFont val="ＭＳ ゴシック"/>
        <family val="3"/>
        <charset val="128"/>
      </rPr>
      <t>学年、性別を選択しないと種目のプルダウンリストは表示されません。</t>
    </r>
    <phoneticPr fontId="2"/>
  </si>
  <si>
    <t>100m</t>
  </si>
  <si>
    <t>1500m</t>
  </si>
  <si>
    <t>800m</t>
  </si>
  <si>
    <t>Sub Zero TOYOOKA</t>
  </si>
  <si>
    <t>ｻﾌﾞｾﾞﾛﾄﾖｵｶ</t>
  </si>
  <si>
    <t>但馬AC</t>
  </si>
  <si>
    <t>ﾀｼﾞﾏｴｰｼｰ</t>
  </si>
  <si>
    <t>ASAGO T&amp;F</t>
  </si>
  <si>
    <t>ｱｻｺﾞ ﾃｨｰｱﾝﾄﾞｴﾌ</t>
  </si>
  <si>
    <t>いまごKC</t>
  </si>
  <si>
    <t>いまごKC</t>
    <phoneticPr fontId="2"/>
  </si>
  <si>
    <t>ｲﾏｺﾞｹｰｼｰ</t>
    <phoneticPr fontId="2"/>
  </si>
  <si>
    <t>学校番号
(所属番号)</t>
    <rPh sb="0" eb="2">
      <t>ガッコウ</t>
    </rPh>
    <rPh sb="2" eb="4">
      <t>バンゴウ</t>
    </rPh>
    <rPh sb="6" eb="8">
      <t>ショゾク</t>
    </rPh>
    <rPh sb="8" eb="10">
      <t>バンゴウ</t>
    </rPh>
    <phoneticPr fontId="2"/>
  </si>
  <si>
    <t>学校名
(チーム名)</t>
    <rPh sb="0" eb="3">
      <t>ガッコウメイ</t>
    </rPh>
    <rPh sb="8" eb="9">
      <t>メイ</t>
    </rPh>
    <phoneticPr fontId="2"/>
  </si>
  <si>
    <t>学校等住所</t>
    <rPh sb="0" eb="2">
      <t>ガッコウ</t>
    </rPh>
    <rPh sb="2" eb="3">
      <t>トウ</t>
    </rPh>
    <rPh sb="3" eb="5">
      <t>ジュウショ</t>
    </rPh>
    <phoneticPr fontId="1"/>
  </si>
  <si>
    <t>学校等電話番号</t>
    <rPh sb="0" eb="2">
      <t>ガッコウ</t>
    </rPh>
    <rPh sb="2" eb="3">
      <t>トウ</t>
    </rPh>
    <rPh sb="3" eb="5">
      <t>デンワ</t>
    </rPh>
    <rPh sb="5" eb="7">
      <t>バンゴウ</t>
    </rPh>
    <phoneticPr fontId="2"/>
  </si>
  <si>
    <t>4×400m</t>
    <phoneticPr fontId="2"/>
  </si>
  <si>
    <t>4×100m</t>
    <phoneticPr fontId="2"/>
  </si>
  <si>
    <t>やり投</t>
    <rPh sb="2" eb="3">
      <t>ナ</t>
    </rPh>
    <phoneticPr fontId="15"/>
  </si>
  <si>
    <t>ハンマー投</t>
    <rPh sb="4" eb="5">
      <t>ナ</t>
    </rPh>
    <phoneticPr fontId="15"/>
  </si>
  <si>
    <t>円盤投</t>
    <rPh sb="0" eb="3">
      <t>エンバンナ</t>
    </rPh>
    <phoneticPr fontId="15"/>
  </si>
  <si>
    <t>砲丸投</t>
    <rPh sb="0" eb="3">
      <t>ホウガンナ</t>
    </rPh>
    <phoneticPr fontId="15"/>
  </si>
  <si>
    <t>中学3000m</t>
    <rPh sb="0" eb="2">
      <t>チュウガク</t>
    </rPh>
    <phoneticPr fontId="15"/>
  </si>
  <si>
    <t>400m</t>
  </si>
  <si>
    <t>200m</t>
  </si>
  <si>
    <t>秒</t>
    <rPh sb="0" eb="1">
      <t>ビョウ</t>
    </rPh>
    <phoneticPr fontId="2"/>
  </si>
  <si>
    <t>分</t>
    <rPh sb="0" eb="1">
      <t>フン</t>
    </rPh>
    <phoneticPr fontId="2"/>
  </si>
  <si>
    <t>4×100m</t>
  </si>
  <si>
    <t>5000m</t>
  </si>
  <si>
    <t>22</t>
    <phoneticPr fontId="2"/>
  </si>
  <si>
    <t>03</t>
    <phoneticPr fontId="2"/>
  </si>
  <si>
    <t>ﾑﾛﾌｼ ｺｳｼﾞ</t>
    <phoneticPr fontId="2"/>
  </si>
  <si>
    <t>室伏  広治</t>
    <rPh sb="0" eb="2">
      <t>ムロフシ</t>
    </rPh>
    <rPh sb="4" eb="5">
      <t>ヒロシ</t>
    </rPh>
    <rPh sb="5" eb="6">
      <t>オサム</t>
    </rPh>
    <phoneticPr fontId="2"/>
  </si>
  <si>
    <t>氏名(漢字)</t>
    <rPh sb="0" eb="2">
      <t>シメイ</t>
    </rPh>
    <rPh sb="3" eb="5">
      <t>カンジ</t>
    </rPh>
    <phoneticPr fontId="2"/>
  </si>
  <si>
    <t>登録番号</t>
    <rPh sb="0" eb="4">
      <t>トウロクバンゴウ</t>
    </rPh>
    <phoneticPr fontId="2"/>
  </si>
  <si>
    <t>※女子は赤字で記入する。入力の場合は自動で赤字になります。</t>
    <rPh sb="1" eb="3">
      <t>ジョシ</t>
    </rPh>
    <rPh sb="4" eb="6">
      <t>アカジ</t>
    </rPh>
    <rPh sb="7" eb="9">
      <t>キニュウ</t>
    </rPh>
    <rPh sb="12" eb="14">
      <t>ニュウリョク</t>
    </rPh>
    <rPh sb="15" eb="17">
      <t>バアイ</t>
    </rPh>
    <rPh sb="18" eb="20">
      <t>ジドウ</t>
    </rPh>
    <rPh sb="21" eb="23">
      <t>アカジ</t>
    </rPh>
    <phoneticPr fontId="2"/>
  </si>
  <si>
    <t>申し込み責任者（監督名）</t>
    <rPh sb="0" eb="1">
      <t>モウ</t>
    </rPh>
    <rPh sb="2" eb="3">
      <t>コ</t>
    </rPh>
    <rPh sb="4" eb="7">
      <t>セキニンシャ</t>
    </rPh>
    <rPh sb="8" eb="10">
      <t>カントク</t>
    </rPh>
    <rPh sb="10" eb="11">
      <t>ナ</t>
    </rPh>
    <phoneticPr fontId="1"/>
  </si>
  <si>
    <t>７．記録は半角数字で、秒、１／１００秒の欄は必ず２桁で入力してください。</t>
    <rPh sb="2" eb="4">
      <t>キロク</t>
    </rPh>
    <rPh sb="5" eb="7">
      <t>ハンカク</t>
    </rPh>
    <rPh sb="7" eb="9">
      <t>スウジ</t>
    </rPh>
    <rPh sb="11" eb="12">
      <t>ビョウ</t>
    </rPh>
    <rPh sb="18" eb="19">
      <t>ビョウ</t>
    </rPh>
    <rPh sb="20" eb="21">
      <t>ラン</t>
    </rPh>
    <rPh sb="22" eb="23">
      <t>カナラ</t>
    </rPh>
    <rPh sb="25" eb="26">
      <t>ケタ</t>
    </rPh>
    <rPh sb="27" eb="29">
      <t>ニュウリョク</t>
    </rPh>
    <phoneticPr fontId="2"/>
  </si>
  <si>
    <t>６．性別、種目は、該当のものを選択してください。</t>
    <rPh sb="2" eb="4">
      <t>セイベツ</t>
    </rPh>
    <rPh sb="5" eb="7">
      <t>シュモク</t>
    </rPh>
    <rPh sb="9" eb="11">
      <t>ガイトウ</t>
    </rPh>
    <rPh sb="15" eb="17">
      <t>センタク</t>
    </rPh>
    <phoneticPr fontId="2"/>
  </si>
  <si>
    <t>５．フリガナは半角カタカナで、氏名の間に半角1文字スペースを入れます。</t>
    <rPh sb="7" eb="9">
      <t>ハンカク</t>
    </rPh>
    <rPh sb="15" eb="17">
      <t>シメイ</t>
    </rPh>
    <rPh sb="18" eb="19">
      <t>アイダ</t>
    </rPh>
    <rPh sb="20" eb="22">
      <t>ハンカク</t>
    </rPh>
    <rPh sb="23" eb="25">
      <t>モジ</t>
    </rPh>
    <rPh sb="30" eb="31">
      <t>イ</t>
    </rPh>
    <phoneticPr fontId="2"/>
  </si>
  <si>
    <t>　　氏名2文字の場合は、谷      啓 となりますが、氏名間は半角6文字スペースを入れます。全角3文字にしないでください。</t>
    <rPh sb="2" eb="4">
      <t>シメイ</t>
    </rPh>
    <rPh sb="5" eb="7">
      <t>モジ</t>
    </rPh>
    <rPh sb="8" eb="10">
      <t>バアイ</t>
    </rPh>
    <rPh sb="12" eb="13">
      <t>タニ</t>
    </rPh>
    <rPh sb="19" eb="20">
      <t>ケイ</t>
    </rPh>
    <phoneticPr fontId="2"/>
  </si>
  <si>
    <t>　　氏名5文字の場合は、石原裕太郎 となりますが、氏名間にはスペースは入れません。</t>
    <rPh sb="2" eb="4">
      <t>シメイ</t>
    </rPh>
    <rPh sb="5" eb="7">
      <t>モジ</t>
    </rPh>
    <rPh sb="8" eb="10">
      <t>バアイ</t>
    </rPh>
    <rPh sb="12" eb="14">
      <t>イシハラ</t>
    </rPh>
    <rPh sb="14" eb="17">
      <t>ユウタロウ</t>
    </rPh>
    <rPh sb="25" eb="27">
      <t>シメイ</t>
    </rPh>
    <rPh sb="27" eb="28">
      <t>カン</t>
    </rPh>
    <rPh sb="35" eb="36">
      <t>イ</t>
    </rPh>
    <phoneticPr fontId="2"/>
  </si>
  <si>
    <t>　　氏名3文字の場合は、中村    暁 となりますが、氏名間は半角4文字スペースを入れます。全角2文字にしないでください。</t>
    <rPh sb="12" eb="14">
      <t>ナカムラ</t>
    </rPh>
    <rPh sb="18" eb="19">
      <t>アキラ</t>
    </rPh>
    <phoneticPr fontId="2"/>
  </si>
  <si>
    <t>　　氏名4文字の場合は、山本  和正 となりますが、氏名間は半角2文字スペースを入れます。全角1文字にしないでください。</t>
    <rPh sb="2" eb="4">
      <t>シメイ</t>
    </rPh>
    <rPh sb="5" eb="7">
      <t>モジ</t>
    </rPh>
    <rPh sb="8" eb="10">
      <t>バアイ</t>
    </rPh>
    <rPh sb="12" eb="14">
      <t>ヤマモト</t>
    </rPh>
    <rPh sb="16" eb="18">
      <t>カズマサ</t>
    </rPh>
    <rPh sb="26" eb="28">
      <t>シメイ</t>
    </rPh>
    <rPh sb="28" eb="29">
      <t>カン</t>
    </rPh>
    <rPh sb="30" eb="32">
      <t>ハンカク</t>
    </rPh>
    <rPh sb="33" eb="35">
      <t>モジ</t>
    </rPh>
    <rPh sb="40" eb="41">
      <t>イ</t>
    </rPh>
    <rPh sb="45" eb="47">
      <t>ゼンカク</t>
    </rPh>
    <rPh sb="48" eb="50">
      <t>モジ</t>
    </rPh>
    <phoneticPr fontId="2"/>
  </si>
  <si>
    <t>４．氏名は全角5文字対応で入力し、氏名の間は半角スペースを入れてください。</t>
    <rPh sb="2" eb="4">
      <t>シメイ</t>
    </rPh>
    <rPh sb="5" eb="7">
      <t>ゼンカク</t>
    </rPh>
    <rPh sb="8" eb="10">
      <t>モジ</t>
    </rPh>
    <rPh sb="10" eb="12">
      <t>タイオウ</t>
    </rPh>
    <rPh sb="13" eb="15">
      <t>ニュウリョク</t>
    </rPh>
    <rPh sb="17" eb="19">
      <t>シメイ</t>
    </rPh>
    <rPh sb="20" eb="21">
      <t>アイダ</t>
    </rPh>
    <rPh sb="22" eb="24">
      <t>ハンカク</t>
    </rPh>
    <rPh sb="29" eb="30">
      <t>イ</t>
    </rPh>
    <phoneticPr fontId="2"/>
  </si>
  <si>
    <r>
      <t>３．リレーのエントリーは、リレーのオーダー順ではなく、</t>
    </r>
    <r>
      <rPr>
        <b/>
        <u/>
        <sz val="11"/>
        <color theme="1"/>
        <rFont val="ＭＳ ゴシック"/>
        <family val="3"/>
        <charset val="128"/>
      </rPr>
      <t>必ず個人番号順</t>
    </r>
    <r>
      <rPr>
        <sz val="11"/>
        <color theme="1"/>
        <rFont val="ＭＳ ゴシック"/>
        <family val="3"/>
        <charset val="128"/>
      </rPr>
      <t>に入力してください。</t>
    </r>
    <rPh sb="21" eb="22">
      <t>ジュン</t>
    </rPh>
    <rPh sb="27" eb="28">
      <t>カナラ</t>
    </rPh>
    <rPh sb="29" eb="31">
      <t>コジン</t>
    </rPh>
    <rPh sb="31" eb="33">
      <t>バンゴウ</t>
    </rPh>
    <rPh sb="33" eb="34">
      <t>ジュン</t>
    </rPh>
    <rPh sb="35" eb="37">
      <t>ニュウリョク</t>
    </rPh>
    <phoneticPr fontId="2"/>
  </si>
  <si>
    <t>１．まず、データ入力シートの学校番号欄に学校番号等の情報を入力してください。</t>
    <rPh sb="8" eb="10">
      <t>ニュウリョク</t>
    </rPh>
    <rPh sb="14" eb="16">
      <t>ガッコウ</t>
    </rPh>
    <rPh sb="16" eb="18">
      <t>バンゴウ</t>
    </rPh>
    <rPh sb="18" eb="19">
      <t>ラン</t>
    </rPh>
    <rPh sb="20" eb="22">
      <t>ガッコウ</t>
    </rPh>
    <rPh sb="22" eb="24">
      <t>バンゴウ</t>
    </rPh>
    <rPh sb="24" eb="25">
      <t>トウ</t>
    </rPh>
    <rPh sb="26" eb="28">
      <t>ジョウホウ</t>
    </rPh>
    <rPh sb="29" eb="31">
      <t>ニュウリョク</t>
    </rPh>
    <phoneticPr fontId="2"/>
  </si>
  <si>
    <t>DB</t>
  </si>
  <si>
    <t>ZK</t>
  </si>
  <si>
    <t>N1</t>
  </si>
  <si>
    <t>N2</t>
  </si>
  <si>
    <t>TM</t>
  </si>
  <si>
    <t>　　で申し込んでください。</t>
    <rPh sb="3" eb="4">
      <t>モウ</t>
    </rPh>
    <rPh sb="5" eb="6">
      <t>コ</t>
    </rPh>
    <rPh sb="11" eb="13">
      <t>モウシコミテンプソウフコンナンバアイデンワトウ</t>
    </rPh>
    <phoneticPr fontId="2"/>
  </si>
  <si>
    <t xml:space="preserve">参加料　（個人） </t>
    <rPh sb="0" eb="3">
      <t>サンカリョウ</t>
    </rPh>
    <rPh sb="5" eb="7">
      <t>コジン</t>
    </rPh>
    <phoneticPr fontId="2"/>
  </si>
  <si>
    <t xml:space="preserve">（リレー） 　 </t>
    <phoneticPr fontId="2"/>
  </si>
  <si>
    <t xml:space="preserve">   　　 （プログラム）</t>
    <phoneticPr fontId="2"/>
  </si>
  <si>
    <t>１０００円　×</t>
    <rPh sb="4" eb="5">
      <t>エン</t>
    </rPh>
    <phoneticPr fontId="2"/>
  </si>
  <si>
    <t xml:space="preserve"> ﾁｰﾑ＝</t>
    <phoneticPr fontId="2"/>
  </si>
  <si>
    <t>円</t>
    <rPh sb="0" eb="1">
      <t>エン</t>
    </rPh>
    <phoneticPr fontId="2"/>
  </si>
  <si>
    <r>
      <t>　　</t>
    </r>
    <r>
      <rPr>
        <b/>
        <u/>
        <sz val="11"/>
        <color theme="1"/>
        <rFont val="ＭＳ ゴシック"/>
        <family val="3"/>
        <charset val="128"/>
      </rPr>
      <t>必ず２５以降の番号</t>
    </r>
    <r>
      <rPr>
        <sz val="11"/>
        <color theme="1"/>
        <rFont val="ＭＳ ゴシック"/>
        <family val="3"/>
        <charset val="128"/>
      </rPr>
      <t>を入力してください。</t>
    </r>
    <rPh sb="2" eb="3">
      <t>カナラ</t>
    </rPh>
    <phoneticPr fontId="2"/>
  </si>
  <si>
    <r>
      <t>２．個人番号には、個人種目にもエントリーしている選手はその</t>
    </r>
    <r>
      <rPr>
        <b/>
        <u/>
        <sz val="11"/>
        <color theme="1"/>
        <rFont val="ＭＳ ゴシック"/>
        <family val="3"/>
        <charset val="128"/>
      </rPr>
      <t>個人番号（１～２４）</t>
    </r>
    <r>
      <rPr>
        <sz val="11"/>
        <color theme="1"/>
        <rFont val="ＭＳ ゴシック"/>
        <family val="3"/>
        <charset val="128"/>
      </rPr>
      <t>を、リレーのみにエントリーする選手は</t>
    </r>
    <rPh sb="2" eb="4">
      <t>コジン</t>
    </rPh>
    <rPh sb="4" eb="6">
      <t>バンゴウ</t>
    </rPh>
    <rPh sb="9" eb="11">
      <t>コジン</t>
    </rPh>
    <rPh sb="11" eb="13">
      <t>シュモク</t>
    </rPh>
    <rPh sb="24" eb="26">
      <t>センシュ</t>
    </rPh>
    <rPh sb="29" eb="31">
      <t>コジン</t>
    </rPh>
    <rPh sb="31" eb="33">
      <t>バンゴウ</t>
    </rPh>
    <rPh sb="54" eb="56">
      <t>センシュ</t>
    </rPh>
    <phoneticPr fontId="2"/>
  </si>
  <si>
    <t>竹野学園</t>
    <rPh sb="2" eb="4">
      <t>ガクエン</t>
    </rPh>
    <phoneticPr fontId="2"/>
  </si>
  <si>
    <t>ﾀｹﾉｶﾞｸｴﾝ</t>
    <phoneticPr fontId="2"/>
  </si>
  <si>
    <t>養父</t>
    <rPh sb="0" eb="2">
      <t>ヤブ</t>
    </rPh>
    <phoneticPr fontId="2"/>
  </si>
  <si>
    <t>広谷</t>
    <rPh sb="0" eb="2">
      <t>ヒロタニ</t>
    </rPh>
    <phoneticPr fontId="2"/>
  </si>
  <si>
    <t>建屋</t>
    <rPh sb="0" eb="2">
      <t>タキノヤ</t>
    </rPh>
    <phoneticPr fontId="2"/>
  </si>
  <si>
    <t>関宮学園</t>
    <rPh sb="0" eb="2">
      <t>セキノミヤ</t>
    </rPh>
    <rPh sb="2" eb="4">
      <t>ガクエン</t>
    </rPh>
    <phoneticPr fontId="2"/>
  </si>
  <si>
    <t>ｾｷﾉﾐﾔｶﾞｸｴﾝ</t>
  </si>
  <si>
    <t>ﾔﾌﾞ</t>
  </si>
  <si>
    <t>ﾋﾛﾀﾆ</t>
  </si>
  <si>
    <t>ﾀｷﾉﾔ</t>
  </si>
  <si>
    <t>大屋</t>
    <rPh sb="0" eb="2">
      <t>オオヤ</t>
    </rPh>
    <phoneticPr fontId="2"/>
  </si>
  <si>
    <t>高柳</t>
    <rPh sb="0" eb="2">
      <t>タカヤナギ</t>
    </rPh>
    <phoneticPr fontId="2"/>
  </si>
  <si>
    <t>八鹿</t>
    <rPh sb="0" eb="2">
      <t>ヨウカ</t>
    </rPh>
    <phoneticPr fontId="2"/>
  </si>
  <si>
    <t>ｵｵﾔ</t>
  </si>
  <si>
    <t>ﾀｶﾔﾅｷﾞ</t>
  </si>
  <si>
    <t>ﾖｳｶ</t>
  </si>
  <si>
    <t>伊佐</t>
    <rPh sb="0" eb="2">
      <t>イザ</t>
    </rPh>
    <phoneticPr fontId="2"/>
  </si>
  <si>
    <t>宿南</t>
    <rPh sb="0" eb="2">
      <t>シュクナミ</t>
    </rPh>
    <phoneticPr fontId="2"/>
  </si>
  <si>
    <t>枚田</t>
    <rPh sb="0" eb="2">
      <t>ヒラタ</t>
    </rPh>
    <phoneticPr fontId="2"/>
  </si>
  <si>
    <t>ｲｻﾞ</t>
  </si>
  <si>
    <t>ｼｭｸﾅﾐ</t>
  </si>
  <si>
    <t>ﾋﾗﾀ</t>
  </si>
  <si>
    <t>東河</t>
    <rPh sb="0" eb="1">
      <t>ヒガシ</t>
    </rPh>
    <rPh sb="1" eb="2">
      <t>カワ</t>
    </rPh>
    <phoneticPr fontId="2"/>
  </si>
  <si>
    <t>竹田</t>
    <rPh sb="0" eb="2">
      <t>タケダ</t>
    </rPh>
    <phoneticPr fontId="2"/>
  </si>
  <si>
    <t>大蔵</t>
    <rPh sb="0" eb="2">
      <t>オオクラ</t>
    </rPh>
    <phoneticPr fontId="2"/>
  </si>
  <si>
    <t>糸井</t>
    <rPh sb="0" eb="2">
      <t>イトイ</t>
    </rPh>
    <phoneticPr fontId="2"/>
  </si>
  <si>
    <t>ｵｵｸﾗ</t>
  </si>
  <si>
    <t>ﾀｹﾀﾞ</t>
  </si>
  <si>
    <t>ｲﾄｲ</t>
  </si>
  <si>
    <t>梁瀬</t>
    <rPh sb="0" eb="2">
      <t>ヤナセ</t>
    </rPh>
    <phoneticPr fontId="2"/>
  </si>
  <si>
    <t>中川</t>
    <rPh sb="0" eb="2">
      <t>ナカガワ</t>
    </rPh>
    <phoneticPr fontId="2"/>
  </si>
  <si>
    <t>山口</t>
    <rPh sb="0" eb="2">
      <t>ヤマグチ</t>
    </rPh>
    <phoneticPr fontId="2"/>
  </si>
  <si>
    <t>生野</t>
    <rPh sb="0" eb="2">
      <t>イクノ</t>
    </rPh>
    <phoneticPr fontId="2"/>
  </si>
  <si>
    <t>ﾔﾅｾ</t>
  </si>
  <si>
    <t>ﾅｶｶﾞﾜ</t>
  </si>
  <si>
    <t>ﾔﾏｸﾞﾁ</t>
  </si>
  <si>
    <t>ｲｸﾉ</t>
  </si>
  <si>
    <t>ﾄｶﾞ</t>
  </si>
  <si>
    <t>矢田川走友会</t>
    <rPh sb="0" eb="3">
      <t>ヤタガワ</t>
    </rPh>
    <rPh sb="3" eb="4">
      <t>ソウ</t>
    </rPh>
    <rPh sb="4" eb="5">
      <t>ユウ</t>
    </rPh>
    <rPh sb="5" eb="6">
      <t>カイ</t>
    </rPh>
    <phoneticPr fontId="2"/>
  </si>
  <si>
    <t>ﾔﾀｶﾞﾜｿｳﾕｳｶｲ</t>
    <phoneticPr fontId="2"/>
  </si>
  <si>
    <t>７．入力したファイルのファイル名を「1豊岡小_2026 小学生陸上」のように学校番号とチーム名を前に付記して保存。メール添付</t>
    <rPh sb="2" eb="4">
      <t>ニュウリョク</t>
    </rPh>
    <rPh sb="15" eb="16">
      <t>メイ</t>
    </rPh>
    <rPh sb="19" eb="21">
      <t>トヨオカ</t>
    </rPh>
    <rPh sb="21" eb="22">
      <t>ショウ</t>
    </rPh>
    <rPh sb="28" eb="31">
      <t>ショウガクセイ</t>
    </rPh>
    <rPh sb="31" eb="33">
      <t>リクジョウ</t>
    </rPh>
    <rPh sb="38" eb="40">
      <t>ガッコウ</t>
    </rPh>
    <rPh sb="40" eb="42">
      <t>バンゴウ</t>
    </rPh>
    <rPh sb="46" eb="47">
      <t>メイ</t>
    </rPh>
    <rPh sb="48" eb="49">
      <t>マエ</t>
    </rPh>
    <rPh sb="50" eb="52">
      <t>フキ</t>
    </rPh>
    <rPh sb="54" eb="56">
      <t>ホゾン</t>
    </rPh>
    <rPh sb="60" eb="62">
      <t>テンプ</t>
    </rPh>
    <phoneticPr fontId="2"/>
  </si>
  <si>
    <t>第５１回兵庫県小学生陸上豊岡大会　　総括申込書</t>
    <rPh sb="0" eb="1">
      <t>ダイ</t>
    </rPh>
    <rPh sb="3" eb="4">
      <t>カイ</t>
    </rPh>
    <rPh sb="4" eb="7">
      <t>ヒョウゴケン</t>
    </rPh>
    <rPh sb="7" eb="10">
      <t>ショウガクセイ</t>
    </rPh>
    <rPh sb="10" eb="12">
      <t>リクジョウ</t>
    </rPh>
    <rPh sb="12" eb="14">
      <t>トヨオカ</t>
    </rPh>
    <rPh sb="14" eb="16">
      <t>タイカイ</t>
    </rPh>
    <rPh sb="18" eb="20">
      <t>ソウカツ</t>
    </rPh>
    <rPh sb="20" eb="21">
      <t>モウ</t>
    </rPh>
    <rPh sb="21" eb="22">
      <t>コ</t>
    </rPh>
    <rPh sb="22" eb="23">
      <t>ショ</t>
    </rPh>
    <phoneticPr fontId="1"/>
  </si>
  <si>
    <t>第５１回兵庫県小学生陸上豊岡大会　　総括申込書（リレー競技）</t>
    <rPh sb="27" eb="29">
      <t>キョウギショウガクセイキョウギモウコショヨウシキ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</si>
</sst>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丸ゴシック体E"/>
      <family val="3"/>
      <charset val="128"/>
    </font>
    <font>
      <sz val="11"/>
      <color theme="1"/>
      <name val="AR P丸ゴシック体E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b/>
      <sz val="11"/>
      <color theme="1"/>
      <name val="ＭＳ ゴシック"/>
      <family val="3"/>
      <charset val="128"/>
    </font>
    <font>
      <b/>
      <sz val="12"/>
      <color theme="1"/>
      <name val="UD デジタル 教科書体 NK-B"/>
      <family val="1"/>
      <charset val="128"/>
    </font>
    <font>
      <b/>
      <sz val="12"/>
      <color theme="1"/>
      <name val="UD デジタル 教科書体 NP-B"/>
      <family val="1"/>
      <charset val="128"/>
    </font>
    <font>
      <b/>
      <sz val="14"/>
      <color theme="1"/>
      <name val="UD デジタル 教科書体 NP-B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AR P丸ゴシック体E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06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6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49" fontId="11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49" fontId="16" fillId="3" borderId="11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49" fontId="16" fillId="3" borderId="9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49" fontId="16" fillId="3" borderId="7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49" fontId="16" fillId="3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49" fontId="16" fillId="3" borderId="14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49" fontId="16" fillId="3" borderId="8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49" fontId="18" fillId="0" borderId="4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49" fontId="16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49" fontId="19" fillId="0" borderId="4" xfId="0" applyNumberFormat="1" applyFont="1" applyBorder="1" applyAlignment="1" applyProtection="1">
      <alignment horizontal="center" vertical="center"/>
      <protection locked="0"/>
    </xf>
    <xf numFmtId="49" fontId="19" fillId="0" borderId="3" xfId="0" applyNumberFormat="1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0" xfId="0" applyFont="1" applyFill="1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>
      <alignment vertical="center"/>
    </xf>
    <xf numFmtId="0" fontId="1" fillId="2" borderId="0" xfId="0" applyFont="1" applyFill="1" applyAlignment="1">
      <alignment horizontal="center" vertical="center" shrinkToFit="1"/>
    </xf>
    <xf numFmtId="0" fontId="19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4" xfId="0" applyNumberFormat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 indent="3"/>
    </xf>
    <xf numFmtId="0" fontId="0" fillId="0" borderId="7" xfId="0" applyBorder="1" applyAlignment="1">
      <alignment horizontal="left" vertical="center" indent="3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44"/>
  <sheetViews>
    <sheetView showGridLines="0" tabSelected="1" workbookViewId="0">
      <selection activeCell="L27" sqref="L27"/>
    </sheetView>
  </sheetViews>
  <sheetFormatPr defaultRowHeight="18" x14ac:dyDescent="0.55000000000000004"/>
  <cols>
    <col min="1" max="1" width="8.08203125" style="1" customWidth="1"/>
    <col min="2" max="2" width="10.58203125" style="1" customWidth="1"/>
    <col min="3" max="4" width="20.58203125" style="1" customWidth="1"/>
    <col min="5" max="6" width="7.58203125" style="1" customWidth="1"/>
    <col min="7" max="7" width="15.58203125" style="1" customWidth="1"/>
    <col min="8" max="8" width="6.58203125" style="1" customWidth="1"/>
    <col min="9" max="9" width="3.58203125" style="1" customWidth="1"/>
    <col min="10" max="10" width="6.58203125" style="4" customWidth="1"/>
    <col min="11" max="11" width="3.58203125" style="1" customWidth="1"/>
    <col min="12" max="12" width="6.58203125" style="4" customWidth="1"/>
    <col min="13" max="13" width="8.6640625" hidden="1" customWidth="1"/>
    <col min="14" max="27" width="9" hidden="1" customWidth="1"/>
    <col min="28" max="28" width="9" customWidth="1"/>
  </cols>
  <sheetData>
    <row r="1" spans="1:16" x14ac:dyDescent="0.55000000000000004">
      <c r="A1" s="9" t="s">
        <v>93</v>
      </c>
      <c r="B1" s="10"/>
      <c r="C1" s="10"/>
      <c r="D1" s="10"/>
      <c r="E1" s="10"/>
      <c r="F1" s="10"/>
      <c r="G1" s="10"/>
      <c r="H1" s="10"/>
      <c r="I1" s="11"/>
      <c r="J1" s="10"/>
      <c r="K1" s="11"/>
      <c r="L1" s="8"/>
    </row>
    <row r="2" spans="1:16" x14ac:dyDescent="0.55000000000000004">
      <c r="A2" s="9" t="s">
        <v>92</v>
      </c>
      <c r="B2" s="10"/>
      <c r="C2" s="10"/>
      <c r="D2" s="10"/>
      <c r="E2" s="10"/>
      <c r="F2" s="10"/>
      <c r="G2" s="10"/>
      <c r="H2" s="10"/>
      <c r="I2" s="11"/>
      <c r="J2" s="10"/>
      <c r="K2" s="11"/>
      <c r="L2" s="8"/>
    </row>
    <row r="3" spans="1:16" x14ac:dyDescent="0.55000000000000004">
      <c r="A3" s="9" t="s">
        <v>139</v>
      </c>
      <c r="B3" s="10"/>
      <c r="C3" s="10"/>
      <c r="D3" s="10"/>
      <c r="E3" s="10"/>
      <c r="F3" s="10"/>
      <c r="G3" s="10"/>
      <c r="H3" s="10"/>
      <c r="I3" s="11"/>
      <c r="J3" s="10"/>
      <c r="K3" s="11"/>
      <c r="L3" s="8"/>
    </row>
    <row r="4" spans="1:16" x14ac:dyDescent="0.55000000000000004">
      <c r="A4" s="9" t="s">
        <v>140</v>
      </c>
      <c r="B4" s="10"/>
      <c r="C4" s="10"/>
      <c r="D4" s="10"/>
      <c r="E4" s="10"/>
      <c r="F4" s="10"/>
      <c r="G4" s="10"/>
      <c r="H4" s="10"/>
      <c r="I4" s="11"/>
      <c r="J4" s="10"/>
      <c r="K4" s="11"/>
      <c r="L4" s="8"/>
    </row>
    <row r="5" spans="1:16" x14ac:dyDescent="0.55000000000000004">
      <c r="A5" s="9" t="s">
        <v>141</v>
      </c>
      <c r="B5" s="10"/>
      <c r="C5" s="10"/>
      <c r="D5" s="10"/>
      <c r="E5" s="10"/>
      <c r="F5" s="10"/>
      <c r="G5" s="10"/>
      <c r="H5" s="10"/>
      <c r="I5" s="11"/>
      <c r="J5" s="10"/>
      <c r="K5" s="11"/>
      <c r="L5" s="8"/>
    </row>
    <row r="6" spans="1:16" x14ac:dyDescent="0.55000000000000004">
      <c r="A6" s="9" t="s">
        <v>142</v>
      </c>
      <c r="B6" s="10"/>
      <c r="C6" s="10"/>
      <c r="D6" s="10"/>
      <c r="E6" s="10"/>
      <c r="F6" s="10"/>
      <c r="G6" s="10"/>
      <c r="H6" s="10"/>
      <c r="I6" s="11"/>
      <c r="J6" s="10"/>
      <c r="K6" s="11"/>
      <c r="L6" s="8"/>
    </row>
    <row r="7" spans="1:16" x14ac:dyDescent="0.55000000000000004">
      <c r="A7" s="9" t="s">
        <v>24</v>
      </c>
      <c r="B7" s="10"/>
      <c r="C7" s="10"/>
      <c r="D7" s="10"/>
      <c r="E7" s="10"/>
      <c r="F7" s="10"/>
      <c r="G7" s="10"/>
      <c r="H7" s="10"/>
      <c r="I7" s="11"/>
      <c r="J7" s="10"/>
      <c r="K7" s="11"/>
      <c r="L7" s="8"/>
    </row>
    <row r="8" spans="1:16" x14ac:dyDescent="0.55000000000000004">
      <c r="A8" s="9" t="s">
        <v>143</v>
      </c>
      <c r="B8" s="10"/>
      <c r="C8" s="10"/>
      <c r="D8" s="10"/>
      <c r="E8" s="10"/>
      <c r="F8" s="10"/>
      <c r="G8" s="10"/>
      <c r="H8" s="10"/>
      <c r="I8" s="11"/>
      <c r="J8" s="10"/>
      <c r="K8" s="11"/>
      <c r="L8" s="8"/>
    </row>
    <row r="9" spans="1:16" x14ac:dyDescent="0.55000000000000004">
      <c r="A9" s="9" t="s">
        <v>147</v>
      </c>
      <c r="B9" s="10"/>
      <c r="C9" s="10"/>
      <c r="D9" s="10"/>
      <c r="E9" s="10"/>
      <c r="F9" s="10"/>
      <c r="G9" s="10"/>
      <c r="H9" s="10"/>
      <c r="I9" s="11"/>
      <c r="J9" s="10"/>
      <c r="K9" s="11"/>
      <c r="L9" s="8"/>
    </row>
    <row r="10" spans="1:16" x14ac:dyDescent="0.55000000000000004">
      <c r="A10" s="9" t="s">
        <v>148</v>
      </c>
      <c r="B10" s="10"/>
      <c r="C10" s="10"/>
      <c r="D10" s="10"/>
      <c r="E10" s="10"/>
      <c r="F10" s="10"/>
      <c r="G10" s="10"/>
      <c r="H10" s="10"/>
      <c r="I10" s="11"/>
      <c r="J10" s="10"/>
      <c r="K10" s="11"/>
      <c r="L10" s="8"/>
    </row>
    <row r="11" spans="1:16" x14ac:dyDescent="0.55000000000000004">
      <c r="A11" s="9" t="s">
        <v>94</v>
      </c>
      <c r="B11" s="10"/>
      <c r="C11" s="10"/>
      <c r="D11" s="10"/>
      <c r="E11" s="10"/>
      <c r="F11" s="10"/>
      <c r="G11" s="10"/>
      <c r="H11" s="10"/>
      <c r="I11" s="11"/>
      <c r="J11" s="10"/>
      <c r="K11" s="11"/>
      <c r="L11" s="8"/>
    </row>
    <row r="12" spans="1:16" x14ac:dyDescent="0.55000000000000004">
      <c r="A12" s="9" t="s">
        <v>25</v>
      </c>
      <c r="B12" s="10"/>
      <c r="C12" s="10"/>
      <c r="D12" s="10"/>
      <c r="E12" s="10"/>
      <c r="F12" s="10"/>
      <c r="G12" s="10"/>
      <c r="H12" s="10"/>
      <c r="I12" s="11"/>
      <c r="J12" s="10"/>
      <c r="K12" s="11"/>
      <c r="L12" s="8"/>
    </row>
    <row r="13" spans="1:16" x14ac:dyDescent="0.55000000000000004">
      <c r="A13" s="9" t="s">
        <v>26</v>
      </c>
      <c r="B13" s="10"/>
      <c r="C13" s="10"/>
      <c r="D13" s="10"/>
      <c r="E13" s="10"/>
      <c r="F13" s="10"/>
      <c r="G13" s="10"/>
      <c r="H13" s="10"/>
      <c r="I13" s="11"/>
      <c r="J13" s="10"/>
      <c r="K13" s="11"/>
      <c r="L13" s="8"/>
    </row>
    <row r="14" spans="1:16" x14ac:dyDescent="0.55000000000000004">
      <c r="A14" s="9" t="s">
        <v>146</v>
      </c>
      <c r="B14" s="10"/>
      <c r="C14" s="10"/>
      <c r="D14" s="10"/>
      <c r="E14" s="10"/>
      <c r="F14" s="10"/>
      <c r="G14" s="10"/>
      <c r="H14" s="10"/>
      <c r="I14" s="11"/>
      <c r="J14" s="10"/>
      <c r="K14" s="11"/>
      <c r="L14" s="8"/>
    </row>
    <row r="15" spans="1:16" s="45" customFormat="1" x14ac:dyDescent="0.55000000000000004">
      <c r="A15" s="9" t="s">
        <v>250</v>
      </c>
      <c r="B15" s="92"/>
      <c r="C15" s="92"/>
      <c r="D15" s="92"/>
      <c r="E15" s="94"/>
      <c r="F15" s="92"/>
      <c r="G15" s="91"/>
      <c r="H15" s="92"/>
      <c r="I15" s="91"/>
      <c r="J15" s="90"/>
      <c r="K15" s="92"/>
      <c r="L15" s="90"/>
      <c r="P15" s="12"/>
    </row>
    <row r="16" spans="1:16" s="45" customFormat="1" x14ac:dyDescent="0.55000000000000004">
      <c r="A16" s="9" t="s">
        <v>201</v>
      </c>
      <c r="B16" s="92"/>
      <c r="C16" s="92"/>
      <c r="D16" s="92"/>
      <c r="E16" s="94"/>
      <c r="F16" s="92"/>
      <c r="G16" s="91"/>
      <c r="H16" s="92"/>
      <c r="I16" s="91"/>
      <c r="J16" s="90"/>
      <c r="K16" s="92"/>
      <c r="L16" s="90"/>
      <c r="P16" s="12"/>
    </row>
    <row r="17" spans="1:27" ht="30" customHeight="1" x14ac:dyDescent="0.55000000000000004">
      <c r="A17" s="97" t="s">
        <v>251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</row>
    <row r="18" spans="1:27" ht="37.5" customHeight="1" x14ac:dyDescent="0.55000000000000004">
      <c r="A18" s="21"/>
      <c r="B18" s="42" t="s">
        <v>161</v>
      </c>
      <c r="C18" s="19"/>
      <c r="J18" s="1"/>
      <c r="L18" s="1"/>
    </row>
    <row r="19" spans="1:27" ht="37.5" customHeight="1" x14ac:dyDescent="0.55000000000000004">
      <c r="A19" s="42"/>
      <c r="B19" s="42" t="s">
        <v>162</v>
      </c>
      <c r="C19" s="24" t="str">
        <f>IF(C18="","",VLOOKUP(C18,学校番号!$A$11:$D$79,2,FALSE))</f>
        <v/>
      </c>
      <c r="D19" s="43"/>
      <c r="E19" s="113" t="s">
        <v>145</v>
      </c>
      <c r="F19" s="113"/>
      <c r="G19" s="114"/>
      <c r="H19" s="115"/>
      <c r="I19" s="116"/>
      <c r="J19" s="116"/>
      <c r="K19" s="116"/>
      <c r="L19" s="117"/>
    </row>
    <row r="20" spans="1:27" ht="21" customHeight="1" x14ac:dyDescent="0.55000000000000004">
      <c r="B20" s="22" t="s">
        <v>163</v>
      </c>
      <c r="C20" s="111"/>
      <c r="D20" s="112"/>
      <c r="E20" s="113" t="s">
        <v>16</v>
      </c>
      <c r="F20" s="113"/>
      <c r="G20" s="114"/>
      <c r="H20" s="107"/>
      <c r="I20" s="108"/>
      <c r="J20" s="108"/>
      <c r="K20" s="108"/>
      <c r="L20" s="109"/>
    </row>
    <row r="21" spans="1:27" ht="21" customHeight="1" x14ac:dyDescent="0.55000000000000004">
      <c r="B21" s="35" t="s">
        <v>164</v>
      </c>
      <c r="C21" s="111"/>
      <c r="D21" s="112"/>
      <c r="E21" s="101"/>
      <c r="F21" s="101"/>
      <c r="G21" s="101"/>
      <c r="H21" s="106"/>
      <c r="I21" s="106"/>
      <c r="J21" s="106"/>
      <c r="K21" s="106"/>
      <c r="L21" s="106"/>
    </row>
    <row r="22" spans="1:27" ht="21" customHeight="1" x14ac:dyDescent="0.55000000000000004">
      <c r="B22" s="35" t="s">
        <v>138</v>
      </c>
      <c r="C22" s="111"/>
      <c r="D22" s="112"/>
    </row>
    <row r="23" spans="1:27" ht="22.5" customHeight="1" x14ac:dyDescent="0.55000000000000004">
      <c r="B23" s="33" t="s">
        <v>137</v>
      </c>
      <c r="C23" s="31"/>
      <c r="D23" s="31"/>
    </row>
    <row r="24" spans="1:27" ht="22.5" customHeight="1" x14ac:dyDescent="0.55000000000000004">
      <c r="B24" s="34" t="s">
        <v>144</v>
      </c>
      <c r="C24" s="32"/>
      <c r="D24" s="32"/>
    </row>
    <row r="25" spans="1:27" ht="15" customHeight="1" x14ac:dyDescent="0.55000000000000004">
      <c r="A25" s="5" t="s">
        <v>91</v>
      </c>
      <c r="B25" s="23" t="s">
        <v>0</v>
      </c>
      <c r="C25" s="23" t="s">
        <v>32</v>
      </c>
      <c r="D25" s="23" t="s">
        <v>1</v>
      </c>
      <c r="E25" s="5" t="s">
        <v>10</v>
      </c>
      <c r="F25" s="23" t="s">
        <v>2</v>
      </c>
      <c r="G25" s="23" t="s">
        <v>11</v>
      </c>
      <c r="H25" s="110" t="s">
        <v>3</v>
      </c>
      <c r="I25" s="110"/>
      <c r="J25" s="110"/>
      <c r="K25" s="110"/>
      <c r="L25" s="110"/>
      <c r="Q25">
        <v>6</v>
      </c>
      <c r="R25">
        <v>5</v>
      </c>
    </row>
    <row r="26" spans="1:27" ht="27" customHeight="1" x14ac:dyDescent="0.55000000000000004">
      <c r="A26" s="25" t="s">
        <v>9</v>
      </c>
      <c r="B26" s="25">
        <v>48</v>
      </c>
      <c r="C26" s="25" t="s">
        <v>4</v>
      </c>
      <c r="D26" s="25" t="s">
        <v>5</v>
      </c>
      <c r="E26" s="25">
        <v>6</v>
      </c>
      <c r="F26" s="25" t="s">
        <v>6</v>
      </c>
      <c r="G26" s="25" t="s">
        <v>7</v>
      </c>
      <c r="H26" s="26">
        <v>5</v>
      </c>
      <c r="I26" s="27" t="s">
        <v>12</v>
      </c>
      <c r="J26" s="28" t="s">
        <v>8</v>
      </c>
      <c r="K26" s="27" t="s">
        <v>13</v>
      </c>
      <c r="L26" s="29">
        <v>50</v>
      </c>
    </row>
    <row r="27" spans="1:27" ht="27" customHeight="1" x14ac:dyDescent="0.55000000000000004">
      <c r="A27" s="30">
        <v>1</v>
      </c>
      <c r="B27" s="36" t="str">
        <f t="shared" ref="B27:B36" si="0">IF(C27="","",$C$18)</f>
        <v/>
      </c>
      <c r="C27" s="41"/>
      <c r="D27" s="41"/>
      <c r="E27" s="37"/>
      <c r="F27" s="41"/>
      <c r="G27" s="37"/>
      <c r="H27" s="38"/>
      <c r="I27" s="27" t="s">
        <v>12</v>
      </c>
      <c r="J27" s="39"/>
      <c r="K27" s="27" t="s">
        <v>13</v>
      </c>
      <c r="L27" s="40"/>
      <c r="N27" t="str">
        <f>F27&amp;E27</f>
        <v/>
      </c>
      <c r="O27" s="7">
        <v>5</v>
      </c>
      <c r="P27" s="7" t="s">
        <v>17</v>
      </c>
      <c r="Q27" s="7" t="s">
        <v>19</v>
      </c>
      <c r="R27" s="7" t="s">
        <v>149</v>
      </c>
      <c r="S27" t="str">
        <f>IF(E27="","",IF(E27=6,"06",IF(E27=5,"05","×")))</f>
        <v/>
      </c>
      <c r="T27" t="str">
        <f>IF(F27="","",IF(F27="男",1,IF(F27="女",2,"×")))</f>
        <v/>
      </c>
      <c r="U27" t="str">
        <f>IF(G27="","",VLOOKUP(G27,学校番号!$A$2:$B$6,2,FALSE))</f>
        <v/>
      </c>
      <c r="V27" s="18">
        <f>H27*10000+J27*100</f>
        <v>0</v>
      </c>
      <c r="W27" s="6" t="e">
        <f>IF(VALUE(U27)&gt;70,L27,IF(LEN(L27)=2,L27,L27*10))</f>
        <v>#VALUE!</v>
      </c>
      <c r="X27" s="18" t="e">
        <f>V27+W27</f>
        <v>#VALUE!</v>
      </c>
      <c r="Y27" t="e">
        <f>IF(X27="","0",IF(VALUE(U27)&gt;70,IF(LEN(V27)=2,"000"&amp;X27,IF(LEN(X27)=3,"00"&amp;X27,"0"&amp;X27)),IF(LEN(X27)=4,"000"&amp;X27,"00"&amp;X27)))</f>
        <v>#VALUE!</v>
      </c>
      <c r="AA27" t="str">
        <f>IF(F27="","",IF(F27="男",1,IF(F27="女",2,"×")))</f>
        <v/>
      </c>
    </row>
    <row r="28" spans="1:27" ht="27" customHeight="1" x14ac:dyDescent="0.55000000000000004">
      <c r="A28" s="30">
        <v>2</v>
      </c>
      <c r="B28" s="36" t="str">
        <f t="shared" si="0"/>
        <v/>
      </c>
      <c r="C28" s="41"/>
      <c r="D28" s="41"/>
      <c r="E28" s="37"/>
      <c r="F28" s="41"/>
      <c r="G28" s="37"/>
      <c r="H28" s="38"/>
      <c r="I28" s="27" t="s">
        <v>12</v>
      </c>
      <c r="J28" s="39"/>
      <c r="K28" s="27" t="s">
        <v>13</v>
      </c>
      <c r="L28" s="40"/>
      <c r="N28" t="str">
        <f t="shared" ref="N28:N50" si="1">F28&amp;E28</f>
        <v/>
      </c>
      <c r="O28" s="7">
        <v>6</v>
      </c>
      <c r="P28" s="7" t="s">
        <v>18</v>
      </c>
      <c r="Q28" s="7" t="s">
        <v>21</v>
      </c>
      <c r="R28" s="7" t="s">
        <v>150</v>
      </c>
      <c r="S28" t="str">
        <f t="shared" ref="S28:S38" si="2">IF(E28="","",IF(E28=6,"06",IF(E28=5,"05","×")))</f>
        <v/>
      </c>
      <c r="T28" t="str">
        <f t="shared" ref="T28:T38" si="3">IF(F28="","",IF(F28="男",1,IF(F28="女",2,"×")))</f>
        <v/>
      </c>
      <c r="U28" t="str">
        <f>IF(G28="","",VLOOKUP(G28,学校番号!$A$2:$B$6,2,FALSE))</f>
        <v/>
      </c>
      <c r="V28" s="18">
        <f t="shared" ref="V28:V36" si="4">H28*10000+J28*100</f>
        <v>0</v>
      </c>
      <c r="W28" s="6" t="e">
        <f t="shared" ref="W28:W36" si="5">IF(VALUE(U28)&gt;70,L28,IF(LEN(L28)=2,L28,L28*10))</f>
        <v>#VALUE!</v>
      </c>
      <c r="X28" s="18" t="e">
        <f t="shared" ref="X28:X36" si="6">V28+W28</f>
        <v>#VALUE!</v>
      </c>
      <c r="Y28" t="e">
        <f t="shared" ref="Y28:Y36" si="7">IF(X28="","0",IF(VALUE(U28)&gt;70,IF(LEN(V28)=2,"000"&amp;X28,IF(LEN(X28)=3,"00"&amp;X28,"0"&amp;X28)),IF(LEN(X28)=4,"000"&amp;X28,"00"&amp;X28)))</f>
        <v>#VALUE!</v>
      </c>
      <c r="AA28" t="str">
        <f t="shared" ref="AA28:AA50" si="8">IF(F28="","",IF(F28="男",1,IF(F28="女",2,"×")))</f>
        <v/>
      </c>
    </row>
    <row r="29" spans="1:27" ht="27" customHeight="1" x14ac:dyDescent="0.55000000000000004">
      <c r="A29" s="30">
        <v>3</v>
      </c>
      <c r="B29" s="36" t="str">
        <f t="shared" si="0"/>
        <v/>
      </c>
      <c r="C29" s="41"/>
      <c r="D29" s="41"/>
      <c r="E29" s="37"/>
      <c r="F29" s="41"/>
      <c r="G29" s="37"/>
      <c r="H29" s="38"/>
      <c r="I29" s="27" t="s">
        <v>12</v>
      </c>
      <c r="J29" s="39"/>
      <c r="K29" s="27" t="s">
        <v>13</v>
      </c>
      <c r="L29" s="40"/>
      <c r="N29" t="str">
        <f t="shared" si="1"/>
        <v/>
      </c>
      <c r="O29" s="7"/>
      <c r="P29" s="7"/>
      <c r="Q29" s="7" t="s">
        <v>22</v>
      </c>
      <c r="R29" s="7"/>
      <c r="S29" t="str">
        <f t="shared" si="2"/>
        <v/>
      </c>
      <c r="T29" t="str">
        <f t="shared" si="3"/>
        <v/>
      </c>
      <c r="U29" t="str">
        <f>IF(G29="","",VLOOKUP(G29,学校番号!$A$2:$B$6,2,FALSE))</f>
        <v/>
      </c>
      <c r="V29" s="18">
        <f t="shared" si="4"/>
        <v>0</v>
      </c>
      <c r="W29" s="6" t="e">
        <f t="shared" si="5"/>
        <v>#VALUE!</v>
      </c>
      <c r="X29" s="18" t="e">
        <f t="shared" si="6"/>
        <v>#VALUE!</v>
      </c>
      <c r="Y29" t="e">
        <f t="shared" si="7"/>
        <v>#VALUE!</v>
      </c>
      <c r="AA29" t="str">
        <f t="shared" si="8"/>
        <v/>
      </c>
    </row>
    <row r="30" spans="1:27" ht="27" customHeight="1" x14ac:dyDescent="0.55000000000000004">
      <c r="A30" s="30">
        <v>4</v>
      </c>
      <c r="B30" s="36" t="str">
        <f t="shared" si="0"/>
        <v/>
      </c>
      <c r="C30" s="41"/>
      <c r="D30" s="41"/>
      <c r="E30" s="37"/>
      <c r="F30" s="41"/>
      <c r="G30" s="37"/>
      <c r="H30" s="38"/>
      <c r="I30" s="27" t="s">
        <v>12</v>
      </c>
      <c r="J30" s="39"/>
      <c r="K30" s="27" t="s">
        <v>13</v>
      </c>
      <c r="L30" s="40"/>
      <c r="N30" t="str">
        <f t="shared" si="1"/>
        <v/>
      </c>
      <c r="O30" s="7"/>
      <c r="P30" s="7"/>
      <c r="Q30" s="7" t="s">
        <v>23</v>
      </c>
      <c r="R30" s="7" t="s">
        <v>149</v>
      </c>
      <c r="S30" t="str">
        <f t="shared" si="2"/>
        <v/>
      </c>
      <c r="T30" t="str">
        <f t="shared" si="3"/>
        <v/>
      </c>
      <c r="U30" t="str">
        <f>IF(G30="","",VLOOKUP(G30,学校番号!$A$2:$B$6,2,FALSE))</f>
        <v/>
      </c>
      <c r="V30" s="18">
        <f t="shared" si="4"/>
        <v>0</v>
      </c>
      <c r="W30" s="6" t="e">
        <f t="shared" si="5"/>
        <v>#VALUE!</v>
      </c>
      <c r="X30" s="18" t="e">
        <f t="shared" si="6"/>
        <v>#VALUE!</v>
      </c>
      <c r="Y30" t="e">
        <f t="shared" si="7"/>
        <v>#VALUE!</v>
      </c>
      <c r="AA30" t="str">
        <f t="shared" si="8"/>
        <v/>
      </c>
    </row>
    <row r="31" spans="1:27" ht="27" customHeight="1" x14ac:dyDescent="0.55000000000000004">
      <c r="A31" s="30">
        <v>5</v>
      </c>
      <c r="B31" s="36" t="str">
        <f t="shared" si="0"/>
        <v/>
      </c>
      <c r="C31" s="41"/>
      <c r="D31" s="41"/>
      <c r="E31" s="37"/>
      <c r="F31" s="41"/>
      <c r="G31" s="37"/>
      <c r="H31" s="38"/>
      <c r="I31" s="27" t="s">
        <v>12</v>
      </c>
      <c r="J31" s="39"/>
      <c r="K31" s="27" t="s">
        <v>13</v>
      </c>
      <c r="L31" s="40"/>
      <c r="N31" t="str">
        <f t="shared" si="1"/>
        <v/>
      </c>
      <c r="O31" s="7"/>
      <c r="P31" s="7"/>
      <c r="R31" s="7" t="s">
        <v>151</v>
      </c>
      <c r="S31" t="str">
        <f t="shared" si="2"/>
        <v/>
      </c>
      <c r="T31" t="str">
        <f t="shared" si="3"/>
        <v/>
      </c>
      <c r="U31" t="str">
        <f>IF(G31="","",VLOOKUP(G31,学校番号!$A$2:$B$6,2,FALSE))</f>
        <v/>
      </c>
      <c r="V31" s="18">
        <f t="shared" si="4"/>
        <v>0</v>
      </c>
      <c r="W31" s="6" t="e">
        <f t="shared" si="5"/>
        <v>#VALUE!</v>
      </c>
      <c r="X31" s="18" t="e">
        <f t="shared" si="6"/>
        <v>#VALUE!</v>
      </c>
      <c r="Y31" t="e">
        <f t="shared" si="7"/>
        <v>#VALUE!</v>
      </c>
      <c r="AA31" t="str">
        <f t="shared" si="8"/>
        <v/>
      </c>
    </row>
    <row r="32" spans="1:27" ht="27" customHeight="1" x14ac:dyDescent="0.55000000000000004">
      <c r="A32" s="30">
        <v>6</v>
      </c>
      <c r="B32" s="36" t="str">
        <f t="shared" si="0"/>
        <v/>
      </c>
      <c r="C32" s="41"/>
      <c r="D32" s="41"/>
      <c r="E32" s="37"/>
      <c r="F32" s="41"/>
      <c r="G32" s="37"/>
      <c r="H32" s="38"/>
      <c r="I32" s="27" t="s">
        <v>12</v>
      </c>
      <c r="J32" s="39"/>
      <c r="K32" s="27" t="s">
        <v>13</v>
      </c>
      <c r="L32" s="40"/>
      <c r="N32" t="str">
        <f t="shared" si="1"/>
        <v/>
      </c>
      <c r="Q32" s="7" t="s">
        <v>19</v>
      </c>
      <c r="S32" t="str">
        <f t="shared" si="2"/>
        <v/>
      </c>
      <c r="T32" t="str">
        <f t="shared" si="3"/>
        <v/>
      </c>
      <c r="U32" t="str">
        <f>IF(G32="","",VLOOKUP(G32,学校番号!$A$2:$B$6,2,FALSE))</f>
        <v/>
      </c>
      <c r="V32" s="18">
        <f t="shared" si="4"/>
        <v>0</v>
      </c>
      <c r="W32" s="6" t="e">
        <f t="shared" si="5"/>
        <v>#VALUE!</v>
      </c>
      <c r="X32" s="18" t="e">
        <f t="shared" si="6"/>
        <v>#VALUE!</v>
      </c>
      <c r="Y32" t="e">
        <f t="shared" si="7"/>
        <v>#VALUE!</v>
      </c>
      <c r="AA32" t="str">
        <f t="shared" si="8"/>
        <v/>
      </c>
    </row>
    <row r="33" spans="1:27" ht="27" customHeight="1" x14ac:dyDescent="0.55000000000000004">
      <c r="A33" s="30">
        <v>7</v>
      </c>
      <c r="B33" s="36" t="str">
        <f t="shared" si="0"/>
        <v/>
      </c>
      <c r="C33" s="41"/>
      <c r="D33" s="41"/>
      <c r="E33" s="37"/>
      <c r="F33" s="41"/>
      <c r="G33" s="37"/>
      <c r="H33" s="38"/>
      <c r="I33" s="27" t="s">
        <v>12</v>
      </c>
      <c r="J33" s="39"/>
      <c r="K33" s="27" t="s">
        <v>13</v>
      </c>
      <c r="L33" s="40"/>
      <c r="N33" t="str">
        <f t="shared" si="1"/>
        <v/>
      </c>
      <c r="Q33" s="7" t="s">
        <v>20</v>
      </c>
      <c r="S33" t="str">
        <f t="shared" si="2"/>
        <v/>
      </c>
      <c r="T33" t="str">
        <f t="shared" si="3"/>
        <v/>
      </c>
      <c r="U33" t="str">
        <f>IF(G33="","",VLOOKUP(G33,学校番号!$A$2:$B$6,2,FALSE))</f>
        <v/>
      </c>
      <c r="V33" s="18">
        <f t="shared" si="4"/>
        <v>0</v>
      </c>
      <c r="W33" s="6" t="e">
        <f t="shared" si="5"/>
        <v>#VALUE!</v>
      </c>
      <c r="X33" s="18" t="e">
        <f t="shared" si="6"/>
        <v>#VALUE!</v>
      </c>
      <c r="Y33" t="e">
        <f t="shared" si="7"/>
        <v>#VALUE!</v>
      </c>
      <c r="AA33" t="str">
        <f t="shared" si="8"/>
        <v/>
      </c>
    </row>
    <row r="34" spans="1:27" ht="27" customHeight="1" x14ac:dyDescent="0.55000000000000004">
      <c r="A34" s="30">
        <v>8</v>
      </c>
      <c r="B34" s="36" t="str">
        <f t="shared" si="0"/>
        <v/>
      </c>
      <c r="C34" s="41"/>
      <c r="D34" s="41"/>
      <c r="E34" s="37"/>
      <c r="F34" s="41"/>
      <c r="G34" s="37"/>
      <c r="H34" s="38"/>
      <c r="I34" s="27" t="s">
        <v>12</v>
      </c>
      <c r="J34" s="39"/>
      <c r="K34" s="27" t="s">
        <v>13</v>
      </c>
      <c r="L34" s="40"/>
      <c r="N34" t="str">
        <f t="shared" si="1"/>
        <v/>
      </c>
      <c r="Q34" s="7" t="s">
        <v>22</v>
      </c>
      <c r="S34" t="str">
        <f t="shared" si="2"/>
        <v/>
      </c>
      <c r="T34" t="str">
        <f t="shared" si="3"/>
        <v/>
      </c>
      <c r="U34" t="str">
        <f>IF(G34="","",VLOOKUP(G34,学校番号!$A$2:$B$6,2,FALSE))</f>
        <v/>
      </c>
      <c r="V34" s="18">
        <f t="shared" si="4"/>
        <v>0</v>
      </c>
      <c r="W34" s="6" t="e">
        <f t="shared" si="5"/>
        <v>#VALUE!</v>
      </c>
      <c r="X34" s="18" t="e">
        <f t="shared" si="6"/>
        <v>#VALUE!</v>
      </c>
      <c r="Y34" t="e">
        <f t="shared" si="7"/>
        <v>#VALUE!</v>
      </c>
      <c r="AA34" t="str">
        <f t="shared" si="8"/>
        <v/>
      </c>
    </row>
    <row r="35" spans="1:27" ht="27" customHeight="1" x14ac:dyDescent="0.55000000000000004">
      <c r="A35" s="30">
        <v>9</v>
      </c>
      <c r="B35" s="36" t="str">
        <f t="shared" si="0"/>
        <v/>
      </c>
      <c r="C35" s="41"/>
      <c r="D35" s="41"/>
      <c r="E35" s="37"/>
      <c r="F35" s="41"/>
      <c r="G35" s="37"/>
      <c r="H35" s="38"/>
      <c r="I35" s="27" t="s">
        <v>12</v>
      </c>
      <c r="J35" s="39"/>
      <c r="K35" s="27" t="s">
        <v>13</v>
      </c>
      <c r="L35" s="40"/>
      <c r="N35" t="str">
        <f t="shared" si="1"/>
        <v/>
      </c>
      <c r="Q35" s="7" t="s">
        <v>23</v>
      </c>
      <c r="S35" t="str">
        <f t="shared" si="2"/>
        <v/>
      </c>
      <c r="T35" t="str">
        <f t="shared" si="3"/>
        <v/>
      </c>
      <c r="U35" t="str">
        <f>IF(G35="","",VLOOKUP(G35,学校番号!$A$2:$B$6,2,FALSE))</f>
        <v/>
      </c>
      <c r="V35" s="18">
        <f t="shared" si="4"/>
        <v>0</v>
      </c>
      <c r="W35" s="6" t="e">
        <f t="shared" si="5"/>
        <v>#VALUE!</v>
      </c>
      <c r="X35" s="18" t="e">
        <f t="shared" si="6"/>
        <v>#VALUE!</v>
      </c>
      <c r="Y35" t="e">
        <f t="shared" si="7"/>
        <v>#VALUE!</v>
      </c>
      <c r="AA35" t="str">
        <f t="shared" si="8"/>
        <v/>
      </c>
    </row>
    <row r="36" spans="1:27" ht="27" customHeight="1" x14ac:dyDescent="0.55000000000000004">
      <c r="A36" s="30">
        <v>10</v>
      </c>
      <c r="B36" s="36" t="str">
        <f t="shared" si="0"/>
        <v/>
      </c>
      <c r="C36" s="41"/>
      <c r="D36" s="41"/>
      <c r="E36" s="37"/>
      <c r="F36" s="41"/>
      <c r="G36" s="37"/>
      <c r="H36" s="38"/>
      <c r="I36" s="27" t="s">
        <v>12</v>
      </c>
      <c r="J36" s="39"/>
      <c r="K36" s="27" t="s">
        <v>13</v>
      </c>
      <c r="L36" s="40"/>
      <c r="N36" t="str">
        <f t="shared" si="1"/>
        <v/>
      </c>
      <c r="S36" t="str">
        <f t="shared" si="2"/>
        <v/>
      </c>
      <c r="T36" t="str">
        <f t="shared" si="3"/>
        <v/>
      </c>
      <c r="U36" t="str">
        <f>IF(G36="","",VLOOKUP(G36,学校番号!$A$2:$B$6,2,FALSE))</f>
        <v/>
      </c>
      <c r="V36" s="18">
        <f t="shared" si="4"/>
        <v>0</v>
      </c>
      <c r="W36" s="6" t="e">
        <f t="shared" si="5"/>
        <v>#VALUE!</v>
      </c>
      <c r="X36" s="18" t="e">
        <f t="shared" si="6"/>
        <v>#VALUE!</v>
      </c>
      <c r="Y36" t="e">
        <f t="shared" si="7"/>
        <v>#VALUE!</v>
      </c>
      <c r="AA36" t="str">
        <f t="shared" si="8"/>
        <v/>
      </c>
    </row>
    <row r="37" spans="1:27" ht="27" customHeight="1" x14ac:dyDescent="0.55000000000000004">
      <c r="A37" s="30">
        <v>11</v>
      </c>
      <c r="B37" s="36" t="str">
        <f t="shared" ref="B37:B38" si="9">IF(C37="","",$C$18)</f>
        <v/>
      </c>
      <c r="C37" s="41"/>
      <c r="D37" s="41"/>
      <c r="E37" s="37"/>
      <c r="F37" s="41"/>
      <c r="G37" s="37"/>
      <c r="H37" s="38"/>
      <c r="I37" s="27" t="s">
        <v>12</v>
      </c>
      <c r="J37" s="39"/>
      <c r="K37" s="27" t="s">
        <v>13</v>
      </c>
      <c r="L37" s="40"/>
      <c r="N37" t="str">
        <f t="shared" si="1"/>
        <v/>
      </c>
      <c r="S37" t="str">
        <f t="shared" si="2"/>
        <v/>
      </c>
      <c r="T37" t="str">
        <f t="shared" si="3"/>
        <v/>
      </c>
      <c r="U37" t="str">
        <f>IF(G37="","",VLOOKUP(G37,学校番号!$A$2:$B$6,2,FALSE))</f>
        <v/>
      </c>
      <c r="V37" s="18">
        <f t="shared" ref="V37:V38" si="10">H37*10000+J37*100</f>
        <v>0</v>
      </c>
      <c r="W37" s="6" t="e">
        <f t="shared" ref="W37:W38" si="11">IF(VALUE(U37)&gt;70,L37,IF(LEN(L37)=2,L37,L37*10))</f>
        <v>#VALUE!</v>
      </c>
      <c r="X37" s="18" t="e">
        <f t="shared" ref="X37:X38" si="12">V37+W37</f>
        <v>#VALUE!</v>
      </c>
      <c r="Y37" t="e">
        <f t="shared" ref="Y37:Y38" si="13">IF(X37="","0",IF(VALUE(U37)&gt;70,IF(LEN(V37)=2,"000"&amp;X37,IF(LEN(X37)=3,"00"&amp;X37,"0"&amp;X37)),IF(LEN(X37)=4,"000"&amp;X37,"00"&amp;X37)))</f>
        <v>#VALUE!</v>
      </c>
      <c r="AA37" t="str">
        <f t="shared" si="8"/>
        <v/>
      </c>
    </row>
    <row r="38" spans="1:27" ht="27" customHeight="1" x14ac:dyDescent="0.55000000000000004">
      <c r="A38" s="30">
        <v>12</v>
      </c>
      <c r="B38" s="36" t="str">
        <f t="shared" si="9"/>
        <v/>
      </c>
      <c r="C38" s="41"/>
      <c r="D38" s="41"/>
      <c r="E38" s="37"/>
      <c r="F38" s="41"/>
      <c r="G38" s="37"/>
      <c r="H38" s="38"/>
      <c r="I38" s="27" t="s">
        <v>12</v>
      </c>
      <c r="J38" s="39"/>
      <c r="K38" s="27" t="s">
        <v>13</v>
      </c>
      <c r="L38" s="40"/>
      <c r="N38" t="str">
        <f t="shared" si="1"/>
        <v/>
      </c>
      <c r="S38" t="str">
        <f t="shared" si="2"/>
        <v/>
      </c>
      <c r="T38" t="str">
        <f t="shared" si="3"/>
        <v/>
      </c>
      <c r="U38" t="str">
        <f>IF(G38="","",VLOOKUP(G38,学校番号!$A$2:$B$6,2,FALSE))</f>
        <v/>
      </c>
      <c r="V38" s="18">
        <f t="shared" si="10"/>
        <v>0</v>
      </c>
      <c r="W38" s="6" t="e">
        <f t="shared" si="11"/>
        <v>#VALUE!</v>
      </c>
      <c r="X38" s="18" t="e">
        <f t="shared" si="12"/>
        <v>#VALUE!</v>
      </c>
      <c r="Y38" t="e">
        <f t="shared" si="13"/>
        <v>#VALUE!</v>
      </c>
      <c r="AA38" t="str">
        <f t="shared" si="8"/>
        <v/>
      </c>
    </row>
    <row r="39" spans="1:27" ht="27" customHeight="1" x14ac:dyDescent="0.55000000000000004">
      <c r="A39" s="30">
        <v>13</v>
      </c>
      <c r="B39" s="36" t="str">
        <f t="shared" ref="B39" si="14">IF(C39="","",$C$18)</f>
        <v/>
      </c>
      <c r="C39" s="41"/>
      <c r="D39" s="41"/>
      <c r="E39" s="37"/>
      <c r="F39" s="41"/>
      <c r="G39" s="37"/>
      <c r="H39" s="38"/>
      <c r="I39" s="27" t="s">
        <v>12</v>
      </c>
      <c r="J39" s="39"/>
      <c r="K39" s="27" t="s">
        <v>13</v>
      </c>
      <c r="L39" s="40"/>
      <c r="N39" t="str">
        <f t="shared" si="1"/>
        <v/>
      </c>
      <c r="S39" t="str">
        <f t="shared" ref="S39:S50" si="15">IF(E39="","",IF(E39=6,"06",IF(E39=5,"05","×")))</f>
        <v/>
      </c>
      <c r="T39" t="str">
        <f t="shared" ref="T39:T50" si="16">IF(F39="","",IF(F39="男",1,IF(F39="女",2,"×")))</f>
        <v/>
      </c>
      <c r="U39" t="str">
        <f>IF(G39="","",VLOOKUP(G39,学校番号!$A$2:$B$6,2,FALSE))</f>
        <v/>
      </c>
      <c r="V39" s="18">
        <f t="shared" ref="V39:V50" si="17">H39*10000+J39*100</f>
        <v>0</v>
      </c>
      <c r="W39" s="6" t="e">
        <f t="shared" ref="W39:W50" si="18">IF(VALUE(U39)&gt;70,L39,IF(LEN(L39)=2,L39,L39*10))</f>
        <v>#VALUE!</v>
      </c>
      <c r="X39" s="18" t="e">
        <f t="shared" ref="X39:X50" si="19">V39+W39</f>
        <v>#VALUE!</v>
      </c>
      <c r="Y39" t="e">
        <f t="shared" ref="Y39:Y50" si="20">IF(X39="","0",IF(VALUE(U39)&gt;70,IF(LEN(V39)=2,"000"&amp;X39,IF(LEN(X39)=3,"00"&amp;X39,"0"&amp;X39)),IF(LEN(X39)=4,"000"&amp;X39,"00"&amp;X39)))</f>
        <v>#VALUE!</v>
      </c>
      <c r="AA39" t="str">
        <f t="shared" si="8"/>
        <v/>
      </c>
    </row>
    <row r="40" spans="1:27" ht="27" customHeight="1" x14ac:dyDescent="0.55000000000000004">
      <c r="A40" s="30">
        <v>14</v>
      </c>
      <c r="B40" s="36" t="str">
        <f t="shared" ref="B40:B50" si="21">IF(C40="","",$C$18)</f>
        <v/>
      </c>
      <c r="C40" s="41"/>
      <c r="D40" s="41"/>
      <c r="E40" s="37"/>
      <c r="F40" s="41"/>
      <c r="G40" s="37"/>
      <c r="H40" s="38"/>
      <c r="I40" s="27" t="s">
        <v>12</v>
      </c>
      <c r="J40" s="39"/>
      <c r="K40" s="27" t="s">
        <v>13</v>
      </c>
      <c r="L40" s="40"/>
      <c r="N40" t="str">
        <f t="shared" si="1"/>
        <v/>
      </c>
      <c r="S40" t="str">
        <f t="shared" si="15"/>
        <v/>
      </c>
      <c r="T40" t="str">
        <f t="shared" si="16"/>
        <v/>
      </c>
      <c r="U40" t="str">
        <f>IF(G40="","",VLOOKUP(G40,学校番号!$A$2:$B$6,2,FALSE))</f>
        <v/>
      </c>
      <c r="V40" s="18">
        <f t="shared" si="17"/>
        <v>0</v>
      </c>
      <c r="W40" s="6" t="e">
        <f t="shared" si="18"/>
        <v>#VALUE!</v>
      </c>
      <c r="X40" s="18" t="e">
        <f t="shared" si="19"/>
        <v>#VALUE!</v>
      </c>
      <c r="Y40" t="e">
        <f t="shared" si="20"/>
        <v>#VALUE!</v>
      </c>
      <c r="AA40" t="str">
        <f t="shared" si="8"/>
        <v/>
      </c>
    </row>
    <row r="41" spans="1:27" ht="27" customHeight="1" x14ac:dyDescent="0.55000000000000004">
      <c r="A41" s="30">
        <v>15</v>
      </c>
      <c r="B41" s="36" t="str">
        <f t="shared" si="21"/>
        <v/>
      </c>
      <c r="C41" s="41"/>
      <c r="D41" s="41"/>
      <c r="E41" s="37"/>
      <c r="F41" s="41"/>
      <c r="G41" s="37"/>
      <c r="H41" s="38"/>
      <c r="I41" s="27" t="s">
        <v>12</v>
      </c>
      <c r="J41" s="39"/>
      <c r="K41" s="27" t="s">
        <v>13</v>
      </c>
      <c r="L41" s="40"/>
      <c r="N41" t="str">
        <f t="shared" si="1"/>
        <v/>
      </c>
      <c r="S41" t="str">
        <f t="shared" si="15"/>
        <v/>
      </c>
      <c r="T41" t="str">
        <f t="shared" si="16"/>
        <v/>
      </c>
      <c r="U41" t="str">
        <f>IF(G41="","",VLOOKUP(G41,学校番号!$A$2:$B$6,2,FALSE))</f>
        <v/>
      </c>
      <c r="V41" s="18">
        <f t="shared" si="17"/>
        <v>0</v>
      </c>
      <c r="W41" s="6" t="e">
        <f t="shared" si="18"/>
        <v>#VALUE!</v>
      </c>
      <c r="X41" s="18" t="e">
        <f t="shared" si="19"/>
        <v>#VALUE!</v>
      </c>
      <c r="Y41" t="e">
        <f t="shared" si="20"/>
        <v>#VALUE!</v>
      </c>
      <c r="AA41" t="str">
        <f t="shared" si="8"/>
        <v/>
      </c>
    </row>
    <row r="42" spans="1:27" ht="27" customHeight="1" x14ac:dyDescent="0.55000000000000004">
      <c r="A42" s="30">
        <v>16</v>
      </c>
      <c r="B42" s="36" t="str">
        <f t="shared" si="21"/>
        <v/>
      </c>
      <c r="C42" s="41"/>
      <c r="D42" s="41"/>
      <c r="E42" s="37"/>
      <c r="F42" s="41"/>
      <c r="G42" s="37"/>
      <c r="H42" s="38"/>
      <c r="I42" s="27" t="s">
        <v>12</v>
      </c>
      <c r="J42" s="39"/>
      <c r="K42" s="27" t="s">
        <v>13</v>
      </c>
      <c r="L42" s="40"/>
      <c r="N42" t="str">
        <f t="shared" si="1"/>
        <v/>
      </c>
      <c r="S42" t="str">
        <f t="shared" si="15"/>
        <v/>
      </c>
      <c r="T42" t="str">
        <f t="shared" si="16"/>
        <v/>
      </c>
      <c r="U42" t="str">
        <f>IF(G42="","",VLOOKUP(G42,学校番号!$A$2:$B$6,2,FALSE))</f>
        <v/>
      </c>
      <c r="V42" s="18">
        <f t="shared" si="17"/>
        <v>0</v>
      </c>
      <c r="W42" s="6" t="e">
        <f t="shared" si="18"/>
        <v>#VALUE!</v>
      </c>
      <c r="X42" s="18" t="e">
        <f t="shared" si="19"/>
        <v>#VALUE!</v>
      </c>
      <c r="Y42" t="e">
        <f t="shared" si="20"/>
        <v>#VALUE!</v>
      </c>
      <c r="AA42" t="str">
        <f t="shared" si="8"/>
        <v/>
      </c>
    </row>
    <row r="43" spans="1:27" ht="27" customHeight="1" x14ac:dyDescent="0.55000000000000004">
      <c r="A43" s="30">
        <v>17</v>
      </c>
      <c r="B43" s="36" t="str">
        <f t="shared" si="21"/>
        <v/>
      </c>
      <c r="C43" s="41"/>
      <c r="D43" s="41"/>
      <c r="E43" s="37"/>
      <c r="F43" s="41"/>
      <c r="G43" s="37"/>
      <c r="H43" s="38"/>
      <c r="I43" s="27" t="s">
        <v>12</v>
      </c>
      <c r="J43" s="39"/>
      <c r="K43" s="27" t="s">
        <v>13</v>
      </c>
      <c r="L43" s="40"/>
      <c r="N43" t="str">
        <f t="shared" si="1"/>
        <v/>
      </c>
      <c r="S43" t="str">
        <f t="shared" si="15"/>
        <v/>
      </c>
      <c r="T43" t="str">
        <f t="shared" si="16"/>
        <v/>
      </c>
      <c r="U43" t="str">
        <f>IF(G43="","",VLOOKUP(G43,学校番号!$A$2:$B$6,2,FALSE))</f>
        <v/>
      </c>
      <c r="V43" s="18">
        <f t="shared" si="17"/>
        <v>0</v>
      </c>
      <c r="W43" s="6" t="e">
        <f t="shared" si="18"/>
        <v>#VALUE!</v>
      </c>
      <c r="X43" s="18" t="e">
        <f t="shared" si="19"/>
        <v>#VALUE!</v>
      </c>
      <c r="Y43" t="e">
        <f t="shared" si="20"/>
        <v>#VALUE!</v>
      </c>
      <c r="AA43" t="str">
        <f t="shared" si="8"/>
        <v/>
      </c>
    </row>
    <row r="44" spans="1:27" ht="27" customHeight="1" x14ac:dyDescent="0.55000000000000004">
      <c r="A44" s="30">
        <v>18</v>
      </c>
      <c r="B44" s="36" t="str">
        <f t="shared" si="21"/>
        <v/>
      </c>
      <c r="C44" s="41"/>
      <c r="D44" s="41"/>
      <c r="E44" s="37"/>
      <c r="F44" s="41"/>
      <c r="G44" s="37"/>
      <c r="H44" s="38"/>
      <c r="I44" s="27" t="s">
        <v>12</v>
      </c>
      <c r="J44" s="39"/>
      <c r="K44" s="27" t="s">
        <v>13</v>
      </c>
      <c r="L44" s="40"/>
      <c r="N44" t="str">
        <f t="shared" si="1"/>
        <v/>
      </c>
      <c r="S44" t="str">
        <f t="shared" si="15"/>
        <v/>
      </c>
      <c r="T44" t="str">
        <f t="shared" si="16"/>
        <v/>
      </c>
      <c r="U44" t="str">
        <f>IF(G44="","",VLOOKUP(G44,学校番号!$A$2:$B$6,2,FALSE))</f>
        <v/>
      </c>
      <c r="V44" s="18">
        <f t="shared" si="17"/>
        <v>0</v>
      </c>
      <c r="W44" s="6" t="e">
        <f t="shared" si="18"/>
        <v>#VALUE!</v>
      </c>
      <c r="X44" s="18" t="e">
        <f t="shared" si="19"/>
        <v>#VALUE!</v>
      </c>
      <c r="Y44" t="e">
        <f t="shared" si="20"/>
        <v>#VALUE!</v>
      </c>
      <c r="AA44" t="str">
        <f t="shared" si="8"/>
        <v/>
      </c>
    </row>
    <row r="45" spans="1:27" ht="27" customHeight="1" x14ac:dyDescent="0.55000000000000004">
      <c r="A45" s="30">
        <v>19</v>
      </c>
      <c r="B45" s="36" t="str">
        <f t="shared" si="21"/>
        <v/>
      </c>
      <c r="C45" s="41"/>
      <c r="D45" s="41"/>
      <c r="E45" s="37"/>
      <c r="F45" s="41"/>
      <c r="G45" s="37"/>
      <c r="H45" s="38"/>
      <c r="I45" s="27" t="s">
        <v>12</v>
      </c>
      <c r="J45" s="39"/>
      <c r="K45" s="27" t="s">
        <v>13</v>
      </c>
      <c r="L45" s="40"/>
      <c r="N45" t="str">
        <f t="shared" si="1"/>
        <v/>
      </c>
      <c r="S45" t="str">
        <f t="shared" si="15"/>
        <v/>
      </c>
      <c r="T45" t="str">
        <f t="shared" si="16"/>
        <v/>
      </c>
      <c r="U45" t="str">
        <f>IF(G45="","",VLOOKUP(G45,学校番号!$A$2:$B$6,2,FALSE))</f>
        <v/>
      </c>
      <c r="V45" s="18">
        <f t="shared" si="17"/>
        <v>0</v>
      </c>
      <c r="W45" s="6" t="e">
        <f t="shared" si="18"/>
        <v>#VALUE!</v>
      </c>
      <c r="X45" s="18" t="e">
        <f t="shared" si="19"/>
        <v>#VALUE!</v>
      </c>
      <c r="Y45" t="e">
        <f t="shared" si="20"/>
        <v>#VALUE!</v>
      </c>
      <c r="AA45" t="str">
        <f t="shared" si="8"/>
        <v/>
      </c>
    </row>
    <row r="46" spans="1:27" ht="27" customHeight="1" x14ac:dyDescent="0.55000000000000004">
      <c r="A46" s="30">
        <v>20</v>
      </c>
      <c r="B46" s="36" t="str">
        <f t="shared" si="21"/>
        <v/>
      </c>
      <c r="C46" s="41"/>
      <c r="D46" s="41"/>
      <c r="E46" s="37"/>
      <c r="F46" s="41"/>
      <c r="G46" s="37"/>
      <c r="H46" s="38"/>
      <c r="I46" s="27" t="s">
        <v>12</v>
      </c>
      <c r="J46" s="39"/>
      <c r="K46" s="27" t="s">
        <v>13</v>
      </c>
      <c r="L46" s="40"/>
      <c r="N46" t="str">
        <f t="shared" si="1"/>
        <v/>
      </c>
      <c r="S46" t="str">
        <f t="shared" si="15"/>
        <v/>
      </c>
      <c r="T46" t="str">
        <f t="shared" si="16"/>
        <v/>
      </c>
      <c r="U46" t="str">
        <f>IF(G46="","",VLOOKUP(G46,学校番号!$A$2:$B$6,2,FALSE))</f>
        <v/>
      </c>
      <c r="V46" s="18">
        <f t="shared" si="17"/>
        <v>0</v>
      </c>
      <c r="W46" s="6" t="e">
        <f t="shared" si="18"/>
        <v>#VALUE!</v>
      </c>
      <c r="X46" s="18" t="e">
        <f t="shared" si="19"/>
        <v>#VALUE!</v>
      </c>
      <c r="Y46" t="e">
        <f t="shared" si="20"/>
        <v>#VALUE!</v>
      </c>
      <c r="AA46" t="str">
        <f t="shared" si="8"/>
        <v/>
      </c>
    </row>
    <row r="47" spans="1:27" ht="27" customHeight="1" x14ac:dyDescent="0.55000000000000004">
      <c r="A47" s="30">
        <v>21</v>
      </c>
      <c r="B47" s="36" t="str">
        <f t="shared" si="21"/>
        <v/>
      </c>
      <c r="C47" s="41"/>
      <c r="D47" s="41"/>
      <c r="E47" s="37"/>
      <c r="F47" s="41"/>
      <c r="G47" s="37"/>
      <c r="H47" s="38"/>
      <c r="I47" s="27" t="s">
        <v>12</v>
      </c>
      <c r="J47" s="39"/>
      <c r="K47" s="27" t="s">
        <v>13</v>
      </c>
      <c r="L47" s="40"/>
      <c r="N47" t="str">
        <f t="shared" si="1"/>
        <v/>
      </c>
      <c r="S47" t="str">
        <f t="shared" si="15"/>
        <v/>
      </c>
      <c r="T47" t="str">
        <f t="shared" si="16"/>
        <v/>
      </c>
      <c r="U47" t="str">
        <f>IF(G47="","",VLOOKUP(G47,学校番号!$A$2:$B$6,2,FALSE))</f>
        <v/>
      </c>
      <c r="V47" s="18">
        <f t="shared" si="17"/>
        <v>0</v>
      </c>
      <c r="W47" s="6" t="e">
        <f t="shared" si="18"/>
        <v>#VALUE!</v>
      </c>
      <c r="X47" s="18" t="e">
        <f t="shared" si="19"/>
        <v>#VALUE!</v>
      </c>
      <c r="Y47" t="e">
        <f t="shared" si="20"/>
        <v>#VALUE!</v>
      </c>
      <c r="AA47" t="str">
        <f t="shared" si="8"/>
        <v/>
      </c>
    </row>
    <row r="48" spans="1:27" ht="27" customHeight="1" x14ac:dyDescent="0.55000000000000004">
      <c r="A48" s="30">
        <v>22</v>
      </c>
      <c r="B48" s="36" t="str">
        <f t="shared" si="21"/>
        <v/>
      </c>
      <c r="C48" s="41"/>
      <c r="D48" s="41"/>
      <c r="E48" s="37"/>
      <c r="F48" s="41"/>
      <c r="G48" s="37"/>
      <c r="H48" s="38"/>
      <c r="I48" s="27" t="s">
        <v>12</v>
      </c>
      <c r="J48" s="39"/>
      <c r="K48" s="27" t="s">
        <v>13</v>
      </c>
      <c r="L48" s="40"/>
      <c r="N48" t="str">
        <f t="shared" si="1"/>
        <v/>
      </c>
      <c r="S48" t="str">
        <f t="shared" si="15"/>
        <v/>
      </c>
      <c r="T48" t="str">
        <f t="shared" si="16"/>
        <v/>
      </c>
      <c r="U48" t="str">
        <f>IF(G48="","",VLOOKUP(G48,学校番号!$A$2:$B$6,2,FALSE))</f>
        <v/>
      </c>
      <c r="V48" s="18">
        <f t="shared" si="17"/>
        <v>0</v>
      </c>
      <c r="W48" s="6" t="e">
        <f t="shared" si="18"/>
        <v>#VALUE!</v>
      </c>
      <c r="X48" s="18" t="e">
        <f t="shared" si="19"/>
        <v>#VALUE!</v>
      </c>
      <c r="Y48" t="e">
        <f t="shared" si="20"/>
        <v>#VALUE!</v>
      </c>
      <c r="AA48" t="str">
        <f t="shared" si="8"/>
        <v/>
      </c>
    </row>
    <row r="49" spans="1:28" ht="27" customHeight="1" x14ac:dyDescent="0.55000000000000004">
      <c r="A49" s="30">
        <v>23</v>
      </c>
      <c r="B49" s="36" t="str">
        <f t="shared" si="21"/>
        <v/>
      </c>
      <c r="C49" s="41"/>
      <c r="D49" s="41"/>
      <c r="E49" s="37"/>
      <c r="F49" s="41"/>
      <c r="G49" s="37"/>
      <c r="H49" s="38"/>
      <c r="I49" s="27" t="s">
        <v>12</v>
      </c>
      <c r="J49" s="39"/>
      <c r="K49" s="27" t="s">
        <v>13</v>
      </c>
      <c r="L49" s="40"/>
      <c r="N49" t="str">
        <f t="shared" si="1"/>
        <v/>
      </c>
      <c r="S49" t="str">
        <f t="shared" si="15"/>
        <v/>
      </c>
      <c r="T49" t="str">
        <f t="shared" si="16"/>
        <v/>
      </c>
      <c r="U49" t="str">
        <f>IF(G49="","",VLOOKUP(G49,学校番号!$A$2:$B$6,2,FALSE))</f>
        <v/>
      </c>
      <c r="V49" s="18">
        <f t="shared" si="17"/>
        <v>0</v>
      </c>
      <c r="W49" s="6" t="e">
        <f t="shared" si="18"/>
        <v>#VALUE!</v>
      </c>
      <c r="X49" s="18" t="e">
        <f t="shared" si="19"/>
        <v>#VALUE!</v>
      </c>
      <c r="Y49" t="e">
        <f t="shared" si="20"/>
        <v>#VALUE!</v>
      </c>
      <c r="AA49" t="str">
        <f t="shared" si="8"/>
        <v/>
      </c>
    </row>
    <row r="50" spans="1:28" ht="27" customHeight="1" x14ac:dyDescent="0.55000000000000004">
      <c r="A50" s="30">
        <v>24</v>
      </c>
      <c r="B50" s="36" t="str">
        <f t="shared" si="21"/>
        <v/>
      </c>
      <c r="C50" s="41"/>
      <c r="D50" s="41"/>
      <c r="E50" s="37"/>
      <c r="F50" s="41"/>
      <c r="G50" s="37"/>
      <c r="H50" s="38"/>
      <c r="I50" s="27" t="s">
        <v>12</v>
      </c>
      <c r="J50" s="39"/>
      <c r="K50" s="27" t="s">
        <v>13</v>
      </c>
      <c r="L50" s="40"/>
      <c r="N50" t="str">
        <f t="shared" si="1"/>
        <v/>
      </c>
      <c r="S50" t="str">
        <f t="shared" si="15"/>
        <v/>
      </c>
      <c r="T50" t="str">
        <f t="shared" si="16"/>
        <v/>
      </c>
      <c r="U50" t="str">
        <f>IF(G50="","",VLOOKUP(G50,学校番号!$A$2:$B$6,2,FALSE))</f>
        <v/>
      </c>
      <c r="V50" s="18">
        <f t="shared" si="17"/>
        <v>0</v>
      </c>
      <c r="W50" s="6" t="e">
        <f t="shared" si="18"/>
        <v>#VALUE!</v>
      </c>
      <c r="X50" s="18" t="e">
        <f t="shared" si="19"/>
        <v>#VALUE!</v>
      </c>
      <c r="Y50" t="e">
        <f t="shared" si="20"/>
        <v>#VALUE!</v>
      </c>
      <c r="AA50" t="str">
        <f t="shared" si="8"/>
        <v/>
      </c>
    </row>
    <row r="51" spans="1:28" ht="6" customHeight="1" x14ac:dyDescent="0.55000000000000004"/>
    <row r="52" spans="1:28" ht="20.149999999999999" customHeight="1" x14ac:dyDescent="0.55000000000000004">
      <c r="A52"/>
      <c r="B52"/>
      <c r="C52" s="12" t="s">
        <v>202</v>
      </c>
      <c r="D52" s="13" t="s">
        <v>27</v>
      </c>
      <c r="E52" s="1" t="str">
        <f>IF(B27="","",COUNT(B27:B50))</f>
        <v/>
      </c>
      <c r="F52" s="12" t="s">
        <v>29</v>
      </c>
      <c r="G52" s="12">
        <f>IF(B27="",0,500*E52)</f>
        <v>0</v>
      </c>
      <c r="H52" s="7" t="s">
        <v>14</v>
      </c>
      <c r="I52"/>
      <c r="J52"/>
      <c r="K52"/>
      <c r="L52"/>
    </row>
    <row r="53" spans="1:28" ht="20.149999999999999" customHeight="1" x14ac:dyDescent="0.55000000000000004">
      <c r="A53"/>
      <c r="B53"/>
      <c r="C53" s="13" t="s">
        <v>203</v>
      </c>
      <c r="D53" s="13" t="s">
        <v>205</v>
      </c>
      <c r="E53" s="1" t="str">
        <f>IF(AND(リレー入力!A23="",リレー入力!A30=""),"",COUNT(リレー入力!A23,リレー入力!A30))</f>
        <v/>
      </c>
      <c r="F53" s="12" t="s">
        <v>206</v>
      </c>
      <c r="G53" s="12">
        <f>IF(AND(リレー入力!A23="",リレー入力!A30=""),0,1000*E53)</f>
        <v>0</v>
      </c>
      <c r="H53" s="7" t="s">
        <v>207</v>
      </c>
      <c r="I53"/>
      <c r="J53"/>
      <c r="K53"/>
      <c r="L53"/>
    </row>
    <row r="54" spans="1:28" ht="20.149999999999999" customHeight="1" thickBot="1" x14ac:dyDescent="0.6">
      <c r="A54"/>
      <c r="B54"/>
      <c r="C54" s="14" t="s">
        <v>204</v>
      </c>
      <c r="D54" s="15" t="s">
        <v>28</v>
      </c>
      <c r="E54" s="20"/>
      <c r="F54" s="14" t="s">
        <v>30</v>
      </c>
      <c r="G54" s="14">
        <f>300*E54</f>
        <v>0</v>
      </c>
      <c r="H54" s="16" t="s">
        <v>14</v>
      </c>
      <c r="I54"/>
      <c r="J54"/>
      <c r="K54"/>
      <c r="L54"/>
    </row>
    <row r="55" spans="1:28" ht="18" customHeight="1" x14ac:dyDescent="0.55000000000000004">
      <c r="A55"/>
      <c r="B55"/>
      <c r="C55" s="12"/>
      <c r="D55" s="12"/>
      <c r="E55" s="12"/>
      <c r="F55" s="12" t="s">
        <v>31</v>
      </c>
      <c r="G55" s="12">
        <f>SUM(G52:G54)</f>
        <v>0</v>
      </c>
      <c r="H55" s="7" t="s">
        <v>14</v>
      </c>
      <c r="I55"/>
      <c r="J55"/>
      <c r="K55"/>
      <c r="L55"/>
    </row>
    <row r="56" spans="1:28" ht="9.75" customHeight="1" x14ac:dyDescent="0.55000000000000004">
      <c r="A56"/>
      <c r="B56"/>
      <c r="C56"/>
      <c r="D56"/>
      <c r="E56"/>
      <c r="F56"/>
      <c r="G56"/>
      <c r="H56"/>
      <c r="I56"/>
      <c r="J56"/>
      <c r="K56"/>
      <c r="L56"/>
    </row>
    <row r="57" spans="1:28" x14ac:dyDescent="0.55000000000000004">
      <c r="A57"/>
      <c r="B57" s="17" t="s">
        <v>15</v>
      </c>
      <c r="C57"/>
      <c r="D57"/>
      <c r="E57"/>
      <c r="F57"/>
      <c r="G57"/>
      <c r="H57"/>
      <c r="I57"/>
      <c r="J57"/>
      <c r="K57"/>
      <c r="L57"/>
    </row>
    <row r="60" spans="1:28" s="1" customFormat="1" x14ac:dyDescent="0.55000000000000004">
      <c r="I60" s="2"/>
      <c r="J60" s="3"/>
      <c r="K60" s="2"/>
      <c r="L60" s="3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s="1" customFormat="1" x14ac:dyDescent="0.55000000000000004">
      <c r="I61" s="2"/>
      <c r="J61" s="3"/>
      <c r="K61" s="2"/>
      <c r="L61" s="3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s="1" customFormat="1" x14ac:dyDescent="0.55000000000000004">
      <c r="I62" s="2"/>
      <c r="J62" s="3"/>
      <c r="K62" s="2"/>
      <c r="L62" s="3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s="1" customFormat="1" x14ac:dyDescent="0.55000000000000004">
      <c r="I63" s="2"/>
      <c r="J63" s="3"/>
      <c r="K63" s="2"/>
      <c r="L63" s="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s="1" customFormat="1" x14ac:dyDescent="0.55000000000000004">
      <c r="I64" s="2"/>
      <c r="J64" s="3"/>
      <c r="K64" s="2"/>
      <c r="L64" s="3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9:28" s="1" customFormat="1" x14ac:dyDescent="0.55000000000000004">
      <c r="I65" s="2"/>
      <c r="J65" s="3"/>
      <c r="K65" s="2"/>
      <c r="L65" s="3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9:28" s="1" customFormat="1" x14ac:dyDescent="0.55000000000000004">
      <c r="I66" s="2"/>
      <c r="J66" s="3"/>
      <c r="K66" s="2"/>
      <c r="L66" s="3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9:28" s="1" customFormat="1" x14ac:dyDescent="0.55000000000000004">
      <c r="I67" s="2"/>
      <c r="J67" s="3"/>
      <c r="K67" s="2"/>
      <c r="L67" s="3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9:28" s="1" customFormat="1" x14ac:dyDescent="0.55000000000000004">
      <c r="I68" s="2"/>
      <c r="J68" s="3"/>
      <c r="K68" s="2"/>
      <c r="L68" s="3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9:28" s="1" customFormat="1" x14ac:dyDescent="0.55000000000000004">
      <c r="I69" s="2"/>
      <c r="J69" s="3"/>
      <c r="K69" s="2"/>
      <c r="L69" s="3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9:28" s="1" customFormat="1" x14ac:dyDescent="0.55000000000000004">
      <c r="I70" s="2"/>
      <c r="J70" s="3"/>
      <c r="K70" s="2"/>
      <c r="L70" s="3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9:28" s="1" customFormat="1" x14ac:dyDescent="0.55000000000000004">
      <c r="I71" s="2"/>
      <c r="J71" s="3"/>
      <c r="K71" s="2"/>
      <c r="L71" s="3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9:28" s="1" customFormat="1" x14ac:dyDescent="0.55000000000000004">
      <c r="I72" s="2"/>
      <c r="J72" s="3"/>
      <c r="K72" s="2"/>
      <c r="L72" s="3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9:28" s="1" customFormat="1" x14ac:dyDescent="0.55000000000000004">
      <c r="I73" s="2"/>
      <c r="J73" s="3"/>
      <c r="K73" s="2"/>
      <c r="L73" s="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9:28" s="1" customFormat="1" x14ac:dyDescent="0.55000000000000004">
      <c r="I74" s="2"/>
      <c r="J74" s="3"/>
      <c r="K74" s="2"/>
      <c r="L74" s="3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9:28" s="1" customFormat="1" x14ac:dyDescent="0.55000000000000004">
      <c r="I75" s="2"/>
      <c r="J75" s="3"/>
      <c r="K75" s="2"/>
      <c r="L75" s="3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9:28" s="1" customFormat="1" x14ac:dyDescent="0.55000000000000004">
      <c r="I76" s="2"/>
      <c r="J76" s="3"/>
      <c r="K76" s="2"/>
      <c r="L76" s="3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9:28" s="1" customFormat="1" x14ac:dyDescent="0.55000000000000004">
      <c r="I77" s="2"/>
      <c r="J77" s="3"/>
      <c r="K77" s="2"/>
      <c r="L77" s="3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9:28" s="1" customFormat="1" x14ac:dyDescent="0.55000000000000004">
      <c r="I78" s="2"/>
      <c r="J78" s="3"/>
      <c r="K78" s="2"/>
      <c r="L78" s="3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9:28" s="1" customFormat="1" x14ac:dyDescent="0.55000000000000004">
      <c r="I79" s="2"/>
      <c r="J79" s="3"/>
      <c r="K79" s="2"/>
      <c r="L79" s="3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9:28" s="1" customFormat="1" x14ac:dyDescent="0.55000000000000004">
      <c r="I80" s="2"/>
      <c r="J80" s="3"/>
      <c r="K80" s="2"/>
      <c r="L80" s="3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9:28" s="1" customFormat="1" x14ac:dyDescent="0.55000000000000004">
      <c r="I81" s="2"/>
      <c r="J81" s="3"/>
      <c r="K81" s="2"/>
      <c r="L81" s="3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9:28" s="1" customFormat="1" x14ac:dyDescent="0.55000000000000004">
      <c r="I82" s="2"/>
      <c r="J82" s="3"/>
      <c r="K82" s="2"/>
      <c r="L82" s="3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9:28" s="1" customFormat="1" x14ac:dyDescent="0.55000000000000004">
      <c r="I83" s="2"/>
      <c r="J83" s="3"/>
      <c r="K83" s="2"/>
      <c r="L83" s="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9:28" s="1" customFormat="1" x14ac:dyDescent="0.55000000000000004">
      <c r="I84" s="2"/>
      <c r="J84" s="3"/>
      <c r="K84" s="2"/>
      <c r="L84" s="3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9:28" s="1" customFormat="1" x14ac:dyDescent="0.55000000000000004">
      <c r="I85" s="2"/>
      <c r="J85" s="3"/>
      <c r="K85" s="2"/>
      <c r="L85" s="3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9:28" s="1" customFormat="1" x14ac:dyDescent="0.55000000000000004">
      <c r="I86" s="2"/>
      <c r="J86" s="3"/>
      <c r="K86" s="2"/>
      <c r="L86" s="3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9:28" s="1" customFormat="1" x14ac:dyDescent="0.55000000000000004">
      <c r="I87" s="2"/>
      <c r="J87" s="3"/>
      <c r="K87" s="2"/>
      <c r="L87" s="3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9:28" s="1" customFormat="1" x14ac:dyDescent="0.55000000000000004">
      <c r="I88" s="2"/>
      <c r="J88" s="3"/>
      <c r="K88" s="2"/>
      <c r="L88" s="3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9:28" s="1" customFormat="1" x14ac:dyDescent="0.55000000000000004">
      <c r="I89" s="2"/>
      <c r="J89" s="3"/>
      <c r="K89" s="2"/>
      <c r="L89" s="3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9:28" s="1" customFormat="1" x14ac:dyDescent="0.55000000000000004">
      <c r="I90" s="2"/>
      <c r="J90" s="3"/>
      <c r="K90" s="2"/>
      <c r="L90" s="3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9:28" s="1" customFormat="1" x14ac:dyDescent="0.55000000000000004">
      <c r="I91" s="2"/>
      <c r="J91" s="3"/>
      <c r="K91" s="2"/>
      <c r="L91" s="3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9:28" s="1" customFormat="1" x14ac:dyDescent="0.55000000000000004">
      <c r="I92" s="2"/>
      <c r="J92" s="3"/>
      <c r="K92" s="2"/>
      <c r="L92" s="3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9:28" s="1" customFormat="1" x14ac:dyDescent="0.55000000000000004">
      <c r="I93" s="2"/>
      <c r="J93" s="3"/>
      <c r="K93" s="2"/>
      <c r="L93" s="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  <row r="94" spans="9:28" s="1" customFormat="1" x14ac:dyDescent="0.55000000000000004">
      <c r="I94" s="2"/>
      <c r="J94" s="3"/>
      <c r="K94" s="2"/>
      <c r="L94" s="3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</row>
    <row r="95" spans="9:28" s="1" customFormat="1" x14ac:dyDescent="0.55000000000000004">
      <c r="I95" s="2"/>
      <c r="J95" s="3"/>
      <c r="K95" s="2"/>
      <c r="L95" s="3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9:28" s="1" customFormat="1" x14ac:dyDescent="0.55000000000000004">
      <c r="I96" s="2"/>
      <c r="J96" s="3"/>
      <c r="K96" s="2"/>
      <c r="L96" s="3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</row>
    <row r="97" spans="1:28" s="1" customFormat="1" x14ac:dyDescent="0.55000000000000004">
      <c r="A97" s="2"/>
      <c r="B97" s="2"/>
      <c r="C97" s="2"/>
      <c r="D97" s="2"/>
      <c r="E97" s="2"/>
      <c r="F97" s="2"/>
      <c r="G97" s="2"/>
      <c r="H97" s="2"/>
      <c r="I97" s="2"/>
      <c r="J97" s="3"/>
      <c r="K97" s="2"/>
      <c r="L97" s="3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s="1" customFormat="1" x14ac:dyDescent="0.55000000000000004">
      <c r="A98" s="2"/>
      <c r="B98" s="2"/>
      <c r="C98" s="2"/>
      <c r="D98" s="2"/>
      <c r="E98" s="2"/>
      <c r="F98" s="2"/>
      <c r="G98" s="2"/>
      <c r="H98" s="2"/>
      <c r="I98" s="2"/>
      <c r="J98" s="3"/>
      <c r="K98" s="2"/>
      <c r="L98" s="3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s="1" customFormat="1" x14ac:dyDescent="0.55000000000000004">
      <c r="A99" s="2"/>
      <c r="B99" s="2"/>
      <c r="C99" s="2"/>
      <c r="D99" s="2"/>
      <c r="E99" s="2"/>
      <c r="F99" s="2"/>
      <c r="G99" s="2"/>
      <c r="H99" s="2"/>
      <c r="I99" s="2"/>
      <c r="J99" s="3"/>
      <c r="K99" s="2"/>
      <c r="L99" s="3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  <row r="100" spans="1:28" s="1" customFormat="1" x14ac:dyDescent="0.55000000000000004">
      <c r="A100" s="2"/>
      <c r="B100" s="2"/>
      <c r="C100" s="2"/>
      <c r="D100" s="2"/>
      <c r="E100" s="2"/>
      <c r="F100" s="2"/>
      <c r="G100" s="2"/>
      <c r="H100" s="2"/>
      <c r="I100" s="2"/>
      <c r="J100" s="3"/>
      <c r="K100" s="2"/>
      <c r="L100" s="3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</row>
    <row r="101" spans="1:28" s="1" customFormat="1" x14ac:dyDescent="0.55000000000000004">
      <c r="A101" s="2"/>
      <c r="B101" s="2"/>
      <c r="C101" s="2"/>
      <c r="D101" s="2"/>
      <c r="E101" s="2"/>
      <c r="F101" s="2"/>
      <c r="G101" s="2"/>
      <c r="H101" s="2"/>
      <c r="I101" s="2"/>
      <c r="J101" s="3"/>
      <c r="K101" s="2"/>
      <c r="L101" s="3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1:28" s="1" customFormat="1" x14ac:dyDescent="0.55000000000000004">
      <c r="A102" s="2"/>
      <c r="B102" s="2"/>
      <c r="C102" s="2"/>
      <c r="D102" s="2"/>
      <c r="E102" s="2"/>
      <c r="F102" s="2"/>
      <c r="G102" s="2"/>
      <c r="H102" s="2"/>
      <c r="I102" s="2"/>
      <c r="J102" s="3"/>
      <c r="K102" s="2"/>
      <c r="L102" s="3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1:28" s="1" customFormat="1" x14ac:dyDescent="0.55000000000000004">
      <c r="A103" s="2"/>
      <c r="B103" s="2"/>
      <c r="C103" s="2"/>
      <c r="D103" s="2"/>
      <c r="E103" s="2"/>
      <c r="F103" s="2"/>
      <c r="G103" s="2"/>
      <c r="H103" s="2"/>
      <c r="I103" s="2"/>
      <c r="J103" s="3"/>
      <c r="K103" s="2"/>
      <c r="L103" s="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1:28" s="1" customFormat="1" x14ac:dyDescent="0.55000000000000004">
      <c r="A104" s="2"/>
      <c r="B104" s="2"/>
      <c r="C104" s="2"/>
      <c r="D104" s="2"/>
      <c r="E104" s="2"/>
      <c r="F104" s="2"/>
      <c r="G104" s="2"/>
      <c r="H104" s="2"/>
      <c r="I104" s="2"/>
      <c r="J104" s="3"/>
      <c r="K104" s="2"/>
      <c r="L104" s="3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1:28" s="1" customFormat="1" x14ac:dyDescent="0.55000000000000004">
      <c r="A105" s="2"/>
      <c r="B105" s="2"/>
      <c r="C105" s="2"/>
      <c r="D105" s="2"/>
      <c r="E105" s="2"/>
      <c r="F105" s="2"/>
      <c r="G105" s="2"/>
      <c r="H105" s="2"/>
      <c r="I105" s="2"/>
      <c r="J105" s="3"/>
      <c r="K105" s="2"/>
      <c r="L105" s="3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1:28" s="1" customFormat="1" x14ac:dyDescent="0.55000000000000004">
      <c r="A106" s="2"/>
      <c r="B106" s="2"/>
      <c r="C106" s="2"/>
      <c r="D106" s="2"/>
      <c r="E106" s="2"/>
      <c r="F106" s="2"/>
      <c r="G106" s="2"/>
      <c r="H106" s="2"/>
      <c r="I106" s="2"/>
      <c r="J106" s="3"/>
      <c r="K106" s="2"/>
      <c r="L106" s="3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1:28" s="1" customFormat="1" x14ac:dyDescent="0.55000000000000004">
      <c r="A107" s="2"/>
      <c r="B107" s="2"/>
      <c r="C107" s="2"/>
      <c r="D107" s="2"/>
      <c r="E107" s="2"/>
      <c r="F107" s="2"/>
      <c r="G107" s="2"/>
      <c r="H107" s="2"/>
      <c r="I107" s="2"/>
      <c r="J107" s="3"/>
      <c r="K107" s="2"/>
      <c r="L107" s="3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1:28" s="1" customFormat="1" x14ac:dyDescent="0.55000000000000004">
      <c r="A108" s="2"/>
      <c r="B108" s="2"/>
      <c r="C108" s="2"/>
      <c r="D108" s="2"/>
      <c r="E108" s="2"/>
      <c r="F108" s="2"/>
      <c r="G108" s="2"/>
      <c r="H108" s="2"/>
      <c r="I108" s="2"/>
      <c r="J108" s="3"/>
      <c r="K108" s="2"/>
      <c r="L108" s="3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1:28" s="1" customFormat="1" x14ac:dyDescent="0.55000000000000004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2"/>
      <c r="L109" s="3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1:28" s="1" customFormat="1" x14ac:dyDescent="0.55000000000000004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2"/>
      <c r="L110" s="3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1:28" s="1" customFormat="1" x14ac:dyDescent="0.55000000000000004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2"/>
      <c r="L111" s="3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1:28" s="1" customFormat="1" x14ac:dyDescent="0.55000000000000004">
      <c r="A112" s="2"/>
      <c r="B112" s="2"/>
      <c r="C112" s="2"/>
      <c r="D112" s="2"/>
      <c r="E112" s="2"/>
      <c r="F112" s="2"/>
      <c r="G112" s="2"/>
      <c r="H112" s="2"/>
      <c r="I112" s="2"/>
      <c r="J112" s="3"/>
      <c r="K112" s="2"/>
      <c r="L112" s="3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1:28" s="1" customFormat="1" x14ac:dyDescent="0.55000000000000004">
      <c r="A113" s="2"/>
      <c r="B113" s="2"/>
      <c r="C113" s="2"/>
      <c r="D113" s="2"/>
      <c r="E113" s="2"/>
      <c r="F113" s="2"/>
      <c r="G113" s="2"/>
      <c r="H113" s="2"/>
      <c r="I113" s="2"/>
      <c r="J113" s="3"/>
      <c r="K113" s="2"/>
      <c r="L113" s="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s="1" customFormat="1" x14ac:dyDescent="0.55000000000000004">
      <c r="A114" s="2"/>
      <c r="B114" s="2"/>
      <c r="C114" s="2"/>
      <c r="D114" s="2"/>
      <c r="E114" s="2"/>
      <c r="F114" s="2"/>
      <c r="G114" s="2"/>
      <c r="H114" s="2"/>
      <c r="I114" s="2"/>
      <c r="J114" s="3"/>
      <c r="K114" s="2"/>
      <c r="L114" s="3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1:28" s="1" customFormat="1" x14ac:dyDescent="0.55000000000000004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2"/>
      <c r="L115" s="3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1:28" s="1" customFormat="1" x14ac:dyDescent="0.55000000000000004">
      <c r="A116" s="2"/>
      <c r="B116" s="2"/>
      <c r="C116" s="2"/>
      <c r="D116" s="2"/>
      <c r="E116" s="2"/>
      <c r="F116" s="2"/>
      <c r="G116" s="2"/>
      <c r="H116" s="2"/>
      <c r="I116" s="2"/>
      <c r="J116" s="3"/>
      <c r="K116" s="2"/>
      <c r="L116" s="3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s="1" customFormat="1" x14ac:dyDescent="0.55000000000000004">
      <c r="A117" s="2"/>
      <c r="B117" s="2"/>
      <c r="C117" s="2"/>
      <c r="D117" s="2"/>
      <c r="E117" s="2"/>
      <c r="F117" s="2"/>
      <c r="G117" s="2"/>
      <c r="H117" s="2"/>
      <c r="I117" s="2"/>
      <c r="J117" s="3"/>
      <c r="K117" s="2"/>
      <c r="L117" s="3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1:28" s="1" customFormat="1" x14ac:dyDescent="0.55000000000000004">
      <c r="A118" s="2"/>
      <c r="B118" s="2"/>
      <c r="C118" s="2"/>
      <c r="D118" s="2"/>
      <c r="E118" s="2"/>
      <c r="F118" s="2"/>
      <c r="G118" s="2"/>
      <c r="H118" s="2"/>
      <c r="I118" s="2"/>
      <c r="J118" s="3"/>
      <c r="K118" s="2"/>
      <c r="L118" s="3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1:28" s="1" customFormat="1" x14ac:dyDescent="0.55000000000000004">
      <c r="A119" s="2"/>
      <c r="B119" s="2"/>
      <c r="C119" s="2"/>
      <c r="D119" s="2"/>
      <c r="E119" s="2"/>
      <c r="F119" s="2"/>
      <c r="G119" s="2"/>
      <c r="H119" s="2"/>
      <c r="I119" s="2"/>
      <c r="J119" s="3"/>
      <c r="K119" s="2"/>
      <c r="L119" s="3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s="1" customFormat="1" x14ac:dyDescent="0.55000000000000004">
      <c r="A120" s="2"/>
      <c r="B120" s="2"/>
      <c r="C120" s="2"/>
      <c r="D120" s="2"/>
      <c r="E120" s="2"/>
      <c r="F120" s="2"/>
      <c r="G120" s="2"/>
      <c r="H120" s="2"/>
      <c r="I120" s="2"/>
      <c r="J120" s="3"/>
      <c r="K120" s="2"/>
      <c r="L120" s="3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1:28" s="1" customFormat="1" x14ac:dyDescent="0.55000000000000004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2"/>
      <c r="L121" s="3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s="1" customFormat="1" x14ac:dyDescent="0.55000000000000004">
      <c r="A122" s="2"/>
      <c r="B122" s="2"/>
      <c r="C122" s="2"/>
      <c r="D122" s="2"/>
      <c r="E122" s="2"/>
      <c r="F122" s="2"/>
      <c r="G122" s="2"/>
      <c r="H122" s="2"/>
      <c r="I122" s="2"/>
      <c r="J122" s="3"/>
      <c r="K122" s="2"/>
      <c r="L122" s="3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s="1" customFormat="1" x14ac:dyDescent="0.55000000000000004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2"/>
      <c r="L123" s="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1:28" s="1" customFormat="1" x14ac:dyDescent="0.55000000000000004">
      <c r="A124" s="2"/>
      <c r="B124" s="2"/>
      <c r="C124" s="2"/>
      <c r="D124" s="2"/>
      <c r="E124" s="2"/>
      <c r="F124" s="2"/>
      <c r="G124" s="2"/>
      <c r="H124" s="2"/>
      <c r="I124" s="2"/>
      <c r="J124" s="3"/>
      <c r="K124" s="2"/>
      <c r="L124" s="3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1:28" s="1" customFormat="1" x14ac:dyDescent="0.55000000000000004">
      <c r="A125" s="2"/>
      <c r="B125" s="2"/>
      <c r="C125" s="2"/>
      <c r="D125" s="2"/>
      <c r="E125" s="2"/>
      <c r="F125" s="2"/>
      <c r="G125" s="2"/>
      <c r="H125" s="2"/>
      <c r="I125" s="2"/>
      <c r="J125" s="3"/>
      <c r="K125" s="2"/>
      <c r="L125" s="3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1:28" s="1" customFormat="1" x14ac:dyDescent="0.55000000000000004">
      <c r="A126" s="2"/>
      <c r="B126" s="2"/>
      <c r="C126" s="2"/>
      <c r="D126" s="2"/>
      <c r="E126" s="2"/>
      <c r="F126" s="2"/>
      <c r="G126" s="2"/>
      <c r="H126" s="2"/>
      <c r="I126" s="2"/>
      <c r="J126" s="3"/>
      <c r="K126" s="2"/>
      <c r="L126" s="3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1:28" s="1" customFormat="1" x14ac:dyDescent="0.55000000000000004">
      <c r="A127" s="2"/>
      <c r="B127" s="2"/>
      <c r="C127" s="2"/>
      <c r="D127" s="2"/>
      <c r="E127" s="2"/>
      <c r="F127" s="2"/>
      <c r="G127" s="2"/>
      <c r="H127" s="2"/>
      <c r="I127" s="2"/>
      <c r="J127" s="3"/>
      <c r="K127" s="2"/>
      <c r="L127" s="3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1:28" s="1" customFormat="1" x14ac:dyDescent="0.55000000000000004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2"/>
      <c r="L128" s="3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1:28" s="1" customFormat="1" x14ac:dyDescent="0.55000000000000004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2"/>
      <c r="L129" s="3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</row>
    <row r="130" spans="1:28" s="1" customFormat="1" x14ac:dyDescent="0.55000000000000004">
      <c r="A130" s="2"/>
      <c r="B130" s="2"/>
      <c r="C130" s="2"/>
      <c r="D130" s="2"/>
      <c r="E130" s="2"/>
      <c r="F130" s="2"/>
      <c r="G130" s="2"/>
      <c r="H130" s="2"/>
      <c r="I130" s="2"/>
      <c r="J130" s="3"/>
      <c r="K130" s="2"/>
      <c r="L130" s="3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</row>
    <row r="131" spans="1:28" s="1" customFormat="1" x14ac:dyDescent="0.55000000000000004">
      <c r="A131" s="2"/>
      <c r="B131" s="2"/>
      <c r="C131" s="2"/>
      <c r="D131" s="2"/>
      <c r="E131" s="2"/>
      <c r="F131" s="2"/>
      <c r="G131" s="2"/>
      <c r="H131" s="2"/>
      <c r="I131" s="2"/>
      <c r="J131" s="3"/>
      <c r="K131" s="2"/>
      <c r="L131" s="3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</row>
    <row r="132" spans="1:28" s="1" customFormat="1" x14ac:dyDescent="0.55000000000000004">
      <c r="A132" s="2"/>
      <c r="B132" s="2"/>
      <c r="C132" s="2"/>
      <c r="D132" s="2"/>
      <c r="E132" s="2"/>
      <c r="F132" s="2"/>
      <c r="G132" s="2"/>
      <c r="H132" s="2"/>
      <c r="I132" s="2"/>
      <c r="J132" s="3"/>
      <c r="K132" s="2"/>
      <c r="L132" s="3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</row>
    <row r="133" spans="1:28" s="1" customFormat="1" x14ac:dyDescent="0.55000000000000004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2"/>
      <c r="L133" s="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</row>
    <row r="134" spans="1:28" s="1" customFormat="1" x14ac:dyDescent="0.55000000000000004">
      <c r="A134" s="2"/>
      <c r="B134" s="2"/>
      <c r="C134" s="2"/>
      <c r="D134" s="2"/>
      <c r="E134" s="2"/>
      <c r="F134" s="2"/>
      <c r="G134" s="2"/>
      <c r="H134" s="2"/>
      <c r="I134" s="2"/>
      <c r="J134" s="3"/>
      <c r="K134" s="2"/>
      <c r="L134" s="3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</row>
    <row r="135" spans="1:28" s="1" customFormat="1" x14ac:dyDescent="0.55000000000000004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2"/>
      <c r="L135" s="3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</row>
    <row r="136" spans="1:28" s="1" customFormat="1" x14ac:dyDescent="0.55000000000000004">
      <c r="A136" s="2"/>
      <c r="B136" s="2"/>
      <c r="C136" s="2"/>
      <c r="D136" s="2"/>
      <c r="E136" s="2"/>
      <c r="F136" s="2"/>
      <c r="G136" s="2"/>
      <c r="H136" s="2"/>
      <c r="I136" s="2"/>
      <c r="J136" s="3"/>
      <c r="K136" s="2"/>
      <c r="L136" s="3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</row>
    <row r="137" spans="1:28" s="1" customFormat="1" x14ac:dyDescent="0.55000000000000004">
      <c r="A137" s="2"/>
      <c r="B137" s="2"/>
      <c r="C137" s="2"/>
      <c r="D137" s="2"/>
      <c r="E137" s="2"/>
      <c r="F137" s="2"/>
      <c r="G137" s="2"/>
      <c r="H137" s="2"/>
      <c r="I137" s="2"/>
      <c r="J137" s="3"/>
      <c r="K137" s="2"/>
      <c r="L137" s="3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</row>
    <row r="138" spans="1:28" s="1" customFormat="1" x14ac:dyDescent="0.55000000000000004">
      <c r="A138" s="2"/>
      <c r="B138" s="2"/>
      <c r="C138" s="2"/>
      <c r="D138" s="2"/>
      <c r="E138" s="2"/>
      <c r="F138" s="2"/>
      <c r="G138" s="2"/>
      <c r="H138" s="2"/>
      <c r="I138" s="2"/>
      <c r="J138" s="3"/>
      <c r="K138" s="2"/>
      <c r="L138" s="3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</row>
    <row r="139" spans="1:28" s="1" customFormat="1" x14ac:dyDescent="0.55000000000000004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2"/>
      <c r="L139" s="3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</row>
    <row r="140" spans="1:28" s="1" customFormat="1" x14ac:dyDescent="0.55000000000000004">
      <c r="A140" s="2"/>
      <c r="B140" s="2"/>
      <c r="C140" s="2"/>
      <c r="D140" s="2"/>
      <c r="E140" s="2"/>
      <c r="F140" s="2"/>
      <c r="G140" s="2"/>
      <c r="H140" s="2"/>
      <c r="I140" s="2"/>
      <c r="J140" s="3"/>
      <c r="K140" s="2"/>
      <c r="L140" s="3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</row>
    <row r="141" spans="1:28" s="1" customFormat="1" x14ac:dyDescent="0.55000000000000004">
      <c r="A141" s="2"/>
      <c r="B141" s="2"/>
      <c r="C141" s="2"/>
      <c r="D141" s="2"/>
      <c r="E141" s="2"/>
      <c r="F141" s="2"/>
      <c r="G141" s="2"/>
      <c r="H141" s="2"/>
      <c r="I141" s="2"/>
      <c r="J141" s="3"/>
      <c r="K141" s="2"/>
      <c r="L141" s="3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</row>
    <row r="142" spans="1:28" s="1" customFormat="1" x14ac:dyDescent="0.55000000000000004">
      <c r="A142" s="2"/>
      <c r="B142" s="2"/>
      <c r="C142" s="2"/>
      <c r="D142" s="2"/>
      <c r="E142" s="2"/>
      <c r="F142" s="2"/>
      <c r="G142" s="2"/>
      <c r="H142" s="2"/>
      <c r="I142" s="2"/>
      <c r="J142" s="3"/>
      <c r="K142" s="2"/>
      <c r="L142" s="3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</row>
    <row r="143" spans="1:28" s="1" customFormat="1" x14ac:dyDescent="0.55000000000000004">
      <c r="A143" s="2"/>
      <c r="B143" s="2"/>
      <c r="C143" s="2"/>
      <c r="D143" s="2"/>
      <c r="E143" s="2"/>
      <c r="F143" s="2"/>
      <c r="G143" s="2"/>
      <c r="H143" s="2"/>
      <c r="I143" s="2"/>
      <c r="J143" s="3"/>
      <c r="K143" s="2"/>
      <c r="L143" s="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</row>
    <row r="144" spans="1:28" s="1" customFormat="1" x14ac:dyDescent="0.55000000000000004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2"/>
      <c r="L144" s="3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</row>
    <row r="145" spans="1:28" s="1" customFormat="1" x14ac:dyDescent="0.55000000000000004">
      <c r="A145" s="2"/>
      <c r="B145" s="2"/>
      <c r="C145" s="2"/>
      <c r="D145" s="2"/>
      <c r="E145" s="2"/>
      <c r="F145" s="2"/>
      <c r="G145" s="2"/>
      <c r="H145" s="2"/>
      <c r="I145" s="2"/>
      <c r="J145" s="3"/>
      <c r="K145" s="2"/>
      <c r="L145" s="3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</row>
    <row r="146" spans="1:28" s="1" customFormat="1" x14ac:dyDescent="0.55000000000000004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2"/>
      <c r="L146" s="3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</row>
    <row r="147" spans="1:28" s="1" customFormat="1" x14ac:dyDescent="0.55000000000000004">
      <c r="A147" s="2"/>
      <c r="B147" s="2"/>
      <c r="C147" s="2"/>
      <c r="D147" s="2"/>
      <c r="E147" s="2"/>
      <c r="F147" s="2"/>
      <c r="G147" s="2"/>
      <c r="H147" s="2"/>
      <c r="I147" s="2"/>
      <c r="J147" s="3"/>
      <c r="K147" s="2"/>
      <c r="L147" s="3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s="1" customFormat="1" x14ac:dyDescent="0.55000000000000004">
      <c r="A148" s="2"/>
      <c r="B148" s="2"/>
      <c r="C148" s="2"/>
      <c r="D148" s="2"/>
      <c r="E148" s="2"/>
      <c r="F148" s="2"/>
      <c r="G148" s="2"/>
      <c r="H148" s="2"/>
      <c r="I148" s="2"/>
      <c r="J148" s="3"/>
      <c r="K148" s="2"/>
      <c r="L148" s="3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s="1" customFormat="1" x14ac:dyDescent="0.55000000000000004">
      <c r="A149" s="2"/>
      <c r="B149" s="2"/>
      <c r="C149" s="2"/>
      <c r="D149" s="2"/>
      <c r="E149" s="2"/>
      <c r="F149" s="2"/>
      <c r="G149" s="2"/>
      <c r="H149" s="2"/>
      <c r="I149" s="2"/>
      <c r="J149" s="3"/>
      <c r="K149" s="2"/>
      <c r="L149" s="3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s="1" customFormat="1" x14ac:dyDescent="0.55000000000000004">
      <c r="A150" s="2"/>
      <c r="B150" s="2"/>
      <c r="C150" s="2"/>
      <c r="D150" s="2"/>
      <c r="E150" s="2"/>
      <c r="F150" s="2"/>
      <c r="G150" s="2"/>
      <c r="H150" s="2"/>
      <c r="I150" s="2"/>
      <c r="J150" s="3"/>
      <c r="K150" s="2"/>
      <c r="L150" s="3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</row>
    <row r="151" spans="1:28" s="1" customFormat="1" x14ac:dyDescent="0.55000000000000004">
      <c r="A151" s="2"/>
      <c r="B151" s="2"/>
      <c r="C151" s="2"/>
      <c r="D151" s="2"/>
      <c r="E151" s="2"/>
      <c r="F151" s="2"/>
      <c r="G151" s="2"/>
      <c r="H151" s="2"/>
      <c r="I151" s="2"/>
      <c r="J151" s="3"/>
      <c r="K151" s="2"/>
      <c r="L151" s="3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</row>
    <row r="152" spans="1:28" s="1" customFormat="1" x14ac:dyDescent="0.55000000000000004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2"/>
      <c r="L152" s="3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s="1" customFormat="1" x14ac:dyDescent="0.55000000000000004">
      <c r="A153" s="2"/>
      <c r="B153" s="2"/>
      <c r="C153" s="2"/>
      <c r="D153" s="2"/>
      <c r="E153" s="2"/>
      <c r="F153" s="2"/>
      <c r="G153" s="2"/>
      <c r="H153" s="2"/>
      <c r="I153" s="2"/>
      <c r="J153" s="3"/>
      <c r="K153" s="2"/>
      <c r="L153" s="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s="1" customFormat="1" x14ac:dyDescent="0.55000000000000004">
      <c r="A154" s="2"/>
      <c r="B154" s="2"/>
      <c r="C154" s="2"/>
      <c r="D154" s="2"/>
      <c r="E154" s="2"/>
      <c r="F154" s="2"/>
      <c r="G154" s="2"/>
      <c r="H154" s="2"/>
      <c r="I154" s="2"/>
      <c r="J154" s="3"/>
      <c r="K154" s="2"/>
      <c r="L154" s="3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</row>
    <row r="155" spans="1:28" s="1" customFormat="1" x14ac:dyDescent="0.55000000000000004">
      <c r="A155" s="2"/>
      <c r="B155" s="2"/>
      <c r="C155" s="2"/>
      <c r="D155" s="2"/>
      <c r="E155" s="2"/>
      <c r="F155" s="2"/>
      <c r="G155" s="2"/>
      <c r="H155" s="2"/>
      <c r="I155" s="2"/>
      <c r="J155" s="3"/>
      <c r="K155" s="2"/>
      <c r="L155" s="3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s="1" customFormat="1" x14ac:dyDescent="0.55000000000000004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2"/>
      <c r="L156" s="3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s="1" customFormat="1" x14ac:dyDescent="0.55000000000000004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2"/>
      <c r="L157" s="3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s="1" customFormat="1" x14ac:dyDescent="0.55000000000000004">
      <c r="A158" s="2"/>
      <c r="B158" s="2"/>
      <c r="C158" s="2"/>
      <c r="D158" s="2"/>
      <c r="E158" s="2"/>
      <c r="F158" s="2"/>
      <c r="G158" s="2"/>
      <c r="H158" s="2"/>
      <c r="I158" s="2"/>
      <c r="J158" s="3"/>
      <c r="K158" s="2"/>
      <c r="L158" s="3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s="1" customFormat="1" x14ac:dyDescent="0.55000000000000004">
      <c r="A159" s="2"/>
      <c r="B159" s="2"/>
      <c r="C159" s="2"/>
      <c r="D159" s="2"/>
      <c r="E159" s="2"/>
      <c r="F159" s="2"/>
      <c r="G159" s="2"/>
      <c r="H159" s="2"/>
      <c r="I159" s="2"/>
      <c r="J159" s="3"/>
      <c r="K159" s="2"/>
      <c r="L159" s="3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s="1" customFormat="1" x14ac:dyDescent="0.55000000000000004">
      <c r="A160" s="2"/>
      <c r="B160" s="2"/>
      <c r="C160" s="2"/>
      <c r="D160" s="2"/>
      <c r="E160" s="2"/>
      <c r="F160" s="2"/>
      <c r="G160" s="2"/>
      <c r="H160" s="2"/>
      <c r="I160" s="2"/>
      <c r="J160" s="3"/>
      <c r="K160" s="2"/>
      <c r="L160" s="3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s="1" customFormat="1" x14ac:dyDescent="0.55000000000000004">
      <c r="A161" s="2"/>
      <c r="B161" s="2"/>
      <c r="C161" s="2"/>
      <c r="D161" s="2"/>
      <c r="E161" s="2"/>
      <c r="F161" s="2"/>
      <c r="G161" s="2"/>
      <c r="H161" s="2"/>
      <c r="I161" s="2"/>
      <c r="J161" s="3"/>
      <c r="K161" s="2"/>
      <c r="L161" s="3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s="1" customFormat="1" x14ac:dyDescent="0.55000000000000004">
      <c r="A162" s="2"/>
      <c r="B162" s="2"/>
      <c r="C162" s="2"/>
      <c r="D162" s="2"/>
      <c r="E162" s="2"/>
      <c r="F162" s="2"/>
      <c r="G162" s="2"/>
      <c r="H162" s="2"/>
      <c r="I162" s="2"/>
      <c r="J162" s="3"/>
      <c r="K162" s="2"/>
      <c r="L162" s="3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s="1" customFormat="1" x14ac:dyDescent="0.55000000000000004">
      <c r="A163" s="2"/>
      <c r="B163" s="2"/>
      <c r="C163" s="2"/>
      <c r="D163" s="2"/>
      <c r="E163" s="2"/>
      <c r="F163" s="2"/>
      <c r="G163" s="2"/>
      <c r="H163" s="2"/>
      <c r="I163" s="2"/>
      <c r="J163" s="3"/>
      <c r="K163" s="2"/>
      <c r="L163" s="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s="1" customFormat="1" x14ac:dyDescent="0.55000000000000004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2"/>
      <c r="L164" s="3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s="1" customFormat="1" x14ac:dyDescent="0.55000000000000004">
      <c r="A165" s="2"/>
      <c r="B165" s="2"/>
      <c r="C165" s="2"/>
      <c r="D165" s="2"/>
      <c r="E165" s="2"/>
      <c r="F165" s="2"/>
      <c r="G165" s="2"/>
      <c r="H165" s="2"/>
      <c r="I165" s="2"/>
      <c r="J165" s="3"/>
      <c r="K165" s="2"/>
      <c r="L165" s="3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s="1" customFormat="1" x14ac:dyDescent="0.55000000000000004">
      <c r="A166" s="2"/>
      <c r="B166" s="2"/>
      <c r="C166" s="2"/>
      <c r="D166" s="2"/>
      <c r="E166" s="2"/>
      <c r="F166" s="2"/>
      <c r="G166" s="2"/>
      <c r="H166" s="2"/>
      <c r="I166" s="2"/>
      <c r="J166" s="3"/>
      <c r="K166" s="2"/>
      <c r="L166" s="3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s="1" customFormat="1" x14ac:dyDescent="0.55000000000000004">
      <c r="A167" s="2"/>
      <c r="B167" s="2"/>
      <c r="C167" s="2"/>
      <c r="D167" s="2"/>
      <c r="E167" s="2"/>
      <c r="F167" s="2"/>
      <c r="G167" s="2"/>
      <c r="H167" s="2"/>
      <c r="I167" s="2"/>
      <c r="J167" s="3"/>
      <c r="K167" s="2"/>
      <c r="L167" s="3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s="1" customFormat="1" x14ac:dyDescent="0.55000000000000004">
      <c r="A168" s="2"/>
      <c r="B168" s="2"/>
      <c r="C168" s="2"/>
      <c r="D168" s="2"/>
      <c r="E168" s="2"/>
      <c r="F168" s="2"/>
      <c r="G168" s="2"/>
      <c r="H168" s="2"/>
      <c r="I168" s="2"/>
      <c r="J168" s="3"/>
      <c r="K168" s="2"/>
      <c r="L168" s="3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s="1" customFormat="1" x14ac:dyDescent="0.55000000000000004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2"/>
      <c r="L169" s="3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s="1" customFormat="1" x14ac:dyDescent="0.55000000000000004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2"/>
      <c r="L170" s="3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s="1" customFormat="1" x14ac:dyDescent="0.55000000000000004">
      <c r="A171" s="2"/>
      <c r="B171" s="2"/>
      <c r="C171" s="2"/>
      <c r="D171" s="2"/>
      <c r="E171" s="2"/>
      <c r="F171" s="2"/>
      <c r="G171" s="2"/>
      <c r="H171" s="2"/>
      <c r="I171" s="2"/>
      <c r="J171" s="3"/>
      <c r="K171" s="2"/>
      <c r="L171" s="3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s="1" customFormat="1" x14ac:dyDescent="0.55000000000000004">
      <c r="A172" s="2"/>
      <c r="B172" s="2"/>
      <c r="C172" s="2"/>
      <c r="D172" s="2"/>
      <c r="E172" s="2"/>
      <c r="F172" s="2"/>
      <c r="G172" s="2"/>
      <c r="H172" s="2"/>
      <c r="I172" s="2"/>
      <c r="J172" s="3"/>
      <c r="K172" s="2"/>
      <c r="L172" s="3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s="1" customFormat="1" x14ac:dyDescent="0.55000000000000004">
      <c r="A173" s="2"/>
      <c r="B173" s="2"/>
      <c r="C173" s="2"/>
      <c r="D173" s="2"/>
      <c r="E173" s="2"/>
      <c r="F173" s="2"/>
      <c r="G173" s="2"/>
      <c r="H173" s="2"/>
      <c r="I173" s="2"/>
      <c r="J173" s="3"/>
      <c r="K173" s="2"/>
      <c r="L173" s="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s="1" customFormat="1" x14ac:dyDescent="0.55000000000000004">
      <c r="A174" s="2"/>
      <c r="B174" s="2"/>
      <c r="C174" s="2"/>
      <c r="D174" s="2"/>
      <c r="E174" s="2"/>
      <c r="F174" s="2"/>
      <c r="G174" s="2"/>
      <c r="H174" s="2"/>
      <c r="I174" s="2"/>
      <c r="J174" s="3"/>
      <c r="K174" s="2"/>
      <c r="L174" s="3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s="1" customFormat="1" x14ac:dyDescent="0.55000000000000004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2"/>
      <c r="L175" s="3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s="1" customFormat="1" x14ac:dyDescent="0.55000000000000004">
      <c r="A176" s="2"/>
      <c r="B176" s="2"/>
      <c r="C176" s="2"/>
      <c r="D176" s="2"/>
      <c r="E176" s="2"/>
      <c r="F176" s="2"/>
      <c r="G176" s="2"/>
      <c r="H176" s="2"/>
      <c r="I176" s="2"/>
      <c r="J176" s="3"/>
      <c r="K176" s="2"/>
      <c r="L176" s="3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s="1" customFormat="1" x14ac:dyDescent="0.55000000000000004">
      <c r="A177" s="2"/>
      <c r="B177" s="2"/>
      <c r="C177" s="2"/>
      <c r="D177" s="2"/>
      <c r="E177" s="2"/>
      <c r="F177" s="2"/>
      <c r="G177" s="2"/>
      <c r="H177" s="2"/>
      <c r="I177" s="2"/>
      <c r="J177" s="3"/>
      <c r="K177" s="2"/>
      <c r="L177" s="3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s="1" customFormat="1" x14ac:dyDescent="0.55000000000000004">
      <c r="A178" s="2"/>
      <c r="B178" s="2"/>
      <c r="C178" s="2"/>
      <c r="D178" s="2"/>
      <c r="E178" s="2"/>
      <c r="F178" s="2"/>
      <c r="G178" s="2"/>
      <c r="H178" s="2"/>
      <c r="I178" s="2"/>
      <c r="J178" s="3"/>
      <c r="K178" s="2"/>
      <c r="L178" s="3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s="1" customFormat="1" x14ac:dyDescent="0.55000000000000004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2"/>
      <c r="L179" s="3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  <row r="180" spans="1:28" s="1" customFormat="1" x14ac:dyDescent="0.55000000000000004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2"/>
      <c r="L180" s="3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</row>
    <row r="181" spans="1:28" s="1" customFormat="1" x14ac:dyDescent="0.55000000000000004">
      <c r="A181" s="2"/>
      <c r="B181" s="2"/>
      <c r="C181" s="2"/>
      <c r="D181" s="2"/>
      <c r="E181" s="2"/>
      <c r="F181" s="2"/>
      <c r="G181" s="2"/>
      <c r="H181" s="2"/>
      <c r="I181" s="2"/>
      <c r="J181" s="3"/>
      <c r="K181" s="2"/>
      <c r="L181" s="3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</row>
    <row r="182" spans="1:28" s="1" customFormat="1" x14ac:dyDescent="0.55000000000000004">
      <c r="A182" s="2"/>
      <c r="B182" s="2"/>
      <c r="C182" s="2"/>
      <c r="D182" s="2"/>
      <c r="E182" s="2"/>
      <c r="F182" s="2"/>
      <c r="G182" s="2"/>
      <c r="H182" s="2"/>
      <c r="I182" s="2"/>
      <c r="J182" s="3"/>
      <c r="K182" s="2"/>
      <c r="L182" s="3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</row>
    <row r="183" spans="1:28" s="1" customFormat="1" x14ac:dyDescent="0.55000000000000004">
      <c r="A183" s="2"/>
      <c r="B183" s="2"/>
      <c r="C183" s="2"/>
      <c r="D183" s="2"/>
      <c r="E183" s="2"/>
      <c r="F183" s="2"/>
      <c r="G183" s="2"/>
      <c r="H183" s="2"/>
      <c r="I183" s="2"/>
      <c r="J183" s="3"/>
      <c r="K183" s="2"/>
      <c r="L183" s="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</row>
    <row r="184" spans="1:28" s="1" customFormat="1" x14ac:dyDescent="0.55000000000000004">
      <c r="A184" s="2"/>
      <c r="B184" s="2"/>
      <c r="C184" s="2"/>
      <c r="D184" s="2"/>
      <c r="E184" s="2"/>
      <c r="F184" s="2"/>
      <c r="G184" s="2"/>
      <c r="H184" s="2"/>
      <c r="I184" s="2"/>
      <c r="J184" s="3"/>
      <c r="K184" s="2"/>
      <c r="L184" s="3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</row>
    <row r="185" spans="1:28" s="1" customFormat="1" x14ac:dyDescent="0.55000000000000004">
      <c r="A185" s="2"/>
      <c r="B185" s="2"/>
      <c r="C185" s="2"/>
      <c r="D185" s="2"/>
      <c r="E185" s="2"/>
      <c r="F185" s="2"/>
      <c r="G185" s="2"/>
      <c r="H185" s="2"/>
      <c r="I185" s="2"/>
      <c r="J185" s="3"/>
      <c r="K185" s="2"/>
      <c r="L185" s="3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</row>
    <row r="186" spans="1:28" s="1" customFormat="1" x14ac:dyDescent="0.55000000000000004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2"/>
      <c r="L186" s="3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</row>
    <row r="187" spans="1:28" s="1" customFormat="1" x14ac:dyDescent="0.55000000000000004">
      <c r="A187" s="2"/>
      <c r="B187" s="2"/>
      <c r="C187" s="2"/>
      <c r="D187" s="2"/>
      <c r="E187" s="2"/>
      <c r="F187" s="2"/>
      <c r="G187" s="2"/>
      <c r="H187" s="2"/>
      <c r="I187" s="2"/>
      <c r="J187" s="3"/>
      <c r="K187" s="2"/>
      <c r="L187" s="3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</row>
    <row r="188" spans="1:28" s="1" customFormat="1" x14ac:dyDescent="0.55000000000000004">
      <c r="A188" s="2"/>
      <c r="B188" s="2"/>
      <c r="C188" s="2"/>
      <c r="D188" s="2"/>
      <c r="E188" s="2"/>
      <c r="F188" s="2"/>
      <c r="G188" s="2"/>
      <c r="H188" s="2"/>
      <c r="I188" s="2"/>
      <c r="J188" s="3"/>
      <c r="K188" s="2"/>
      <c r="L188" s="3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</row>
    <row r="189" spans="1:28" s="1" customFormat="1" x14ac:dyDescent="0.55000000000000004">
      <c r="A189" s="2"/>
      <c r="B189" s="2"/>
      <c r="C189" s="2"/>
      <c r="D189" s="2"/>
      <c r="E189" s="2"/>
      <c r="F189" s="2"/>
      <c r="G189" s="2"/>
      <c r="H189" s="2"/>
      <c r="I189" s="2"/>
      <c r="J189" s="3"/>
      <c r="K189" s="2"/>
      <c r="L189" s="3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</row>
    <row r="190" spans="1:28" s="1" customFormat="1" x14ac:dyDescent="0.55000000000000004">
      <c r="A190" s="2"/>
      <c r="B190" s="2"/>
      <c r="C190" s="2"/>
      <c r="D190" s="2"/>
      <c r="E190" s="2"/>
      <c r="F190" s="2"/>
      <c r="G190" s="2"/>
      <c r="H190" s="2"/>
      <c r="I190" s="2"/>
      <c r="J190" s="3"/>
      <c r="K190" s="2"/>
      <c r="L190" s="3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</row>
    <row r="191" spans="1:28" s="1" customFormat="1" x14ac:dyDescent="0.55000000000000004">
      <c r="A191" s="2"/>
      <c r="B191" s="2"/>
      <c r="C191" s="2"/>
      <c r="D191" s="2"/>
      <c r="E191" s="2"/>
      <c r="F191" s="2"/>
      <c r="G191" s="2"/>
      <c r="H191" s="2"/>
      <c r="I191" s="2"/>
      <c r="J191" s="3"/>
      <c r="K191" s="2"/>
      <c r="L191" s="3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</row>
    <row r="192" spans="1:28" s="1" customFormat="1" x14ac:dyDescent="0.55000000000000004">
      <c r="A192" s="2"/>
      <c r="B192" s="2"/>
      <c r="C192" s="2"/>
      <c r="D192" s="2"/>
      <c r="E192" s="2"/>
      <c r="F192" s="2"/>
      <c r="G192" s="2"/>
      <c r="H192" s="2"/>
      <c r="I192" s="2"/>
      <c r="J192" s="3"/>
      <c r="K192" s="2"/>
      <c r="L192" s="3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</row>
    <row r="193" spans="1:28" s="1" customFormat="1" x14ac:dyDescent="0.55000000000000004">
      <c r="A193" s="2"/>
      <c r="B193" s="2"/>
      <c r="C193" s="2"/>
      <c r="D193" s="2"/>
      <c r="E193" s="2"/>
      <c r="F193" s="2"/>
      <c r="G193" s="2"/>
      <c r="H193" s="2"/>
      <c r="I193" s="2"/>
      <c r="J193" s="3"/>
      <c r="K193" s="2"/>
      <c r="L193" s="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</row>
    <row r="194" spans="1:28" s="1" customFormat="1" x14ac:dyDescent="0.55000000000000004">
      <c r="A194" s="2"/>
      <c r="B194" s="2"/>
      <c r="C194" s="2"/>
      <c r="D194" s="2"/>
      <c r="E194" s="2"/>
      <c r="F194" s="2"/>
      <c r="G194" s="2"/>
      <c r="H194" s="2"/>
      <c r="I194" s="2"/>
      <c r="J194" s="3"/>
      <c r="K194" s="2"/>
      <c r="L194" s="3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</row>
    <row r="195" spans="1:28" s="1" customFormat="1" x14ac:dyDescent="0.55000000000000004">
      <c r="A195" s="2"/>
      <c r="B195" s="2"/>
      <c r="C195" s="2"/>
      <c r="D195" s="2"/>
      <c r="E195" s="2"/>
      <c r="F195" s="2"/>
      <c r="G195" s="2"/>
      <c r="H195" s="2"/>
      <c r="I195" s="2"/>
      <c r="J195" s="3"/>
      <c r="K195" s="2"/>
      <c r="L195" s="3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</row>
    <row r="196" spans="1:28" s="1" customFormat="1" x14ac:dyDescent="0.55000000000000004">
      <c r="A196" s="2"/>
      <c r="B196" s="2"/>
      <c r="C196" s="2"/>
      <c r="D196" s="2"/>
      <c r="E196" s="2"/>
      <c r="F196" s="2"/>
      <c r="G196" s="2"/>
      <c r="H196" s="2"/>
      <c r="I196" s="2"/>
      <c r="J196" s="3"/>
      <c r="K196" s="2"/>
      <c r="L196" s="3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</row>
    <row r="197" spans="1:28" s="1" customFormat="1" x14ac:dyDescent="0.55000000000000004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2"/>
      <c r="L197" s="3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</row>
    <row r="198" spans="1:28" s="1" customFormat="1" x14ac:dyDescent="0.55000000000000004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2"/>
      <c r="L198" s="3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</row>
    <row r="199" spans="1:28" s="1" customFormat="1" x14ac:dyDescent="0.55000000000000004">
      <c r="A199" s="2"/>
      <c r="B199" s="2"/>
      <c r="C199" s="2"/>
      <c r="D199" s="2"/>
      <c r="E199" s="2"/>
      <c r="F199" s="2"/>
      <c r="G199" s="2"/>
      <c r="H199" s="2"/>
      <c r="I199" s="2"/>
      <c r="J199" s="3"/>
      <c r="K199" s="2"/>
      <c r="L199" s="3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</row>
    <row r="200" spans="1:28" s="1" customFormat="1" x14ac:dyDescent="0.55000000000000004">
      <c r="A200" s="2"/>
      <c r="B200" s="2"/>
      <c r="C200" s="2"/>
      <c r="D200" s="2"/>
      <c r="E200" s="2"/>
      <c r="F200" s="2"/>
      <c r="G200" s="2"/>
      <c r="H200" s="2"/>
      <c r="I200" s="2"/>
      <c r="J200" s="3"/>
      <c r="K200" s="2"/>
      <c r="L200" s="3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</row>
    <row r="201" spans="1:28" s="1" customFormat="1" x14ac:dyDescent="0.55000000000000004">
      <c r="A201" s="2"/>
      <c r="B201" s="2"/>
      <c r="C201" s="2"/>
      <c r="D201" s="2"/>
      <c r="E201" s="2"/>
      <c r="F201" s="2"/>
      <c r="G201" s="2"/>
      <c r="H201" s="2"/>
      <c r="I201" s="2"/>
      <c r="J201" s="3"/>
      <c r="K201" s="2"/>
      <c r="L201" s="3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</row>
    <row r="202" spans="1:28" s="1" customFormat="1" x14ac:dyDescent="0.55000000000000004">
      <c r="A202" s="2"/>
      <c r="B202" s="2"/>
      <c r="C202" s="2"/>
      <c r="D202" s="2"/>
      <c r="E202" s="2"/>
      <c r="F202" s="2"/>
      <c r="G202" s="2"/>
      <c r="H202" s="2"/>
      <c r="I202" s="2"/>
      <c r="J202" s="3"/>
      <c r="K202" s="2"/>
      <c r="L202" s="3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</row>
    <row r="203" spans="1:28" s="1" customFormat="1" x14ac:dyDescent="0.55000000000000004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2"/>
      <c r="L203" s="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</row>
    <row r="204" spans="1:28" s="1" customFormat="1" x14ac:dyDescent="0.55000000000000004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2"/>
      <c r="L204" s="3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</row>
    <row r="205" spans="1:28" s="1" customFormat="1" x14ac:dyDescent="0.55000000000000004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2"/>
      <c r="L205" s="3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</row>
    <row r="206" spans="1:28" s="1" customFormat="1" x14ac:dyDescent="0.55000000000000004">
      <c r="A206" s="2"/>
      <c r="B206" s="2"/>
      <c r="C206" s="2"/>
      <c r="D206" s="2"/>
      <c r="E206" s="2"/>
      <c r="F206" s="2"/>
      <c r="G206" s="2"/>
      <c r="H206" s="2"/>
      <c r="I206" s="2"/>
      <c r="J206" s="3"/>
      <c r="K206" s="2"/>
      <c r="L206" s="3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</row>
    <row r="207" spans="1:28" s="1" customFormat="1" x14ac:dyDescent="0.55000000000000004">
      <c r="A207" s="2"/>
      <c r="B207" s="2"/>
      <c r="C207" s="2"/>
      <c r="D207" s="2"/>
      <c r="E207" s="2"/>
      <c r="F207" s="2"/>
      <c r="G207" s="2"/>
      <c r="H207" s="2"/>
      <c r="I207" s="2"/>
      <c r="J207" s="3"/>
      <c r="K207" s="2"/>
      <c r="L207" s="3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</row>
    <row r="208" spans="1:28" s="1" customFormat="1" x14ac:dyDescent="0.55000000000000004">
      <c r="A208" s="2"/>
      <c r="B208" s="2"/>
      <c r="C208" s="2"/>
      <c r="D208" s="2"/>
      <c r="E208" s="2"/>
      <c r="F208" s="2"/>
      <c r="G208" s="2"/>
      <c r="H208" s="2"/>
      <c r="I208" s="2"/>
      <c r="J208" s="3"/>
      <c r="K208" s="2"/>
      <c r="L208" s="3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</row>
    <row r="209" spans="1:28" s="1" customFormat="1" x14ac:dyDescent="0.55000000000000004">
      <c r="A209" s="2"/>
      <c r="B209" s="2"/>
      <c r="C209" s="2"/>
      <c r="D209" s="2"/>
      <c r="E209" s="2"/>
      <c r="F209" s="2"/>
      <c r="G209" s="2"/>
      <c r="H209" s="2"/>
      <c r="I209" s="2"/>
      <c r="J209" s="3"/>
      <c r="K209" s="2"/>
      <c r="L209" s="3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</row>
    <row r="210" spans="1:28" s="1" customFormat="1" x14ac:dyDescent="0.55000000000000004">
      <c r="A210" s="2"/>
      <c r="B210" s="2"/>
      <c r="C210" s="2"/>
      <c r="D210" s="2"/>
      <c r="E210" s="2"/>
      <c r="F210" s="2"/>
      <c r="G210" s="2"/>
      <c r="H210" s="2"/>
      <c r="I210" s="2"/>
      <c r="J210" s="3"/>
      <c r="K210" s="2"/>
      <c r="L210" s="3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</row>
    <row r="211" spans="1:28" s="1" customFormat="1" x14ac:dyDescent="0.55000000000000004">
      <c r="A211" s="2"/>
      <c r="B211" s="2"/>
      <c r="C211" s="2"/>
      <c r="D211" s="2"/>
      <c r="E211" s="2"/>
      <c r="F211" s="2"/>
      <c r="G211" s="2"/>
      <c r="H211" s="2"/>
      <c r="I211" s="2"/>
      <c r="J211" s="3"/>
      <c r="K211" s="2"/>
      <c r="L211" s="3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</row>
    <row r="212" spans="1:28" s="1" customFormat="1" x14ac:dyDescent="0.55000000000000004">
      <c r="A212" s="2"/>
      <c r="B212" s="2"/>
      <c r="C212" s="2"/>
      <c r="D212" s="2"/>
      <c r="E212" s="2"/>
      <c r="F212" s="2"/>
      <c r="G212" s="2"/>
      <c r="H212" s="2"/>
      <c r="I212" s="2"/>
      <c r="J212" s="3"/>
      <c r="K212" s="2"/>
      <c r="L212" s="3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</row>
    <row r="213" spans="1:28" s="1" customFormat="1" x14ac:dyDescent="0.55000000000000004">
      <c r="A213" s="2"/>
      <c r="B213" s="2"/>
      <c r="C213" s="2"/>
      <c r="D213" s="2"/>
      <c r="E213" s="2"/>
      <c r="F213" s="2"/>
      <c r="G213" s="2"/>
      <c r="H213" s="2"/>
      <c r="I213" s="2"/>
      <c r="J213" s="3"/>
      <c r="K213" s="2"/>
      <c r="L213" s="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</row>
    <row r="214" spans="1:28" s="1" customFormat="1" x14ac:dyDescent="0.55000000000000004">
      <c r="A214" s="2"/>
      <c r="B214" s="2"/>
      <c r="C214" s="2"/>
      <c r="D214" s="2"/>
      <c r="E214" s="2"/>
      <c r="F214" s="2"/>
      <c r="G214" s="2"/>
      <c r="H214" s="2"/>
      <c r="I214" s="2"/>
      <c r="J214" s="3"/>
      <c r="K214" s="2"/>
      <c r="L214" s="3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</row>
    <row r="215" spans="1:28" s="1" customFormat="1" x14ac:dyDescent="0.55000000000000004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2"/>
      <c r="L215" s="3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</row>
    <row r="216" spans="1:28" s="1" customFormat="1" x14ac:dyDescent="0.55000000000000004">
      <c r="A216" s="2"/>
      <c r="B216" s="2"/>
      <c r="C216" s="2"/>
      <c r="D216" s="2"/>
      <c r="E216" s="2"/>
      <c r="F216" s="2"/>
      <c r="G216" s="2"/>
      <c r="H216" s="2"/>
      <c r="I216" s="2"/>
      <c r="J216" s="3"/>
      <c r="K216" s="2"/>
      <c r="L216" s="3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</row>
    <row r="217" spans="1:28" s="1" customFormat="1" x14ac:dyDescent="0.55000000000000004">
      <c r="A217" s="2"/>
      <c r="B217" s="2"/>
      <c r="C217" s="2"/>
      <c r="D217" s="2"/>
      <c r="E217" s="2"/>
      <c r="F217" s="2"/>
      <c r="G217" s="2"/>
      <c r="H217" s="2"/>
      <c r="I217" s="2"/>
      <c r="J217" s="3"/>
      <c r="K217" s="2"/>
      <c r="L217" s="3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</row>
    <row r="218" spans="1:28" s="1" customFormat="1" x14ac:dyDescent="0.55000000000000004">
      <c r="A218" s="2"/>
      <c r="B218" s="2"/>
      <c r="C218" s="2"/>
      <c r="D218" s="2"/>
      <c r="E218" s="2"/>
      <c r="F218" s="2"/>
      <c r="G218" s="2"/>
      <c r="H218" s="2"/>
      <c r="I218" s="2"/>
      <c r="J218" s="3"/>
      <c r="K218" s="2"/>
      <c r="L218" s="3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</row>
    <row r="219" spans="1:28" s="1" customFormat="1" x14ac:dyDescent="0.55000000000000004">
      <c r="A219" s="2"/>
      <c r="B219" s="2"/>
      <c r="C219" s="2"/>
      <c r="D219" s="2"/>
      <c r="E219" s="2"/>
      <c r="F219" s="2"/>
      <c r="G219" s="2"/>
      <c r="H219" s="2"/>
      <c r="I219" s="2"/>
      <c r="J219" s="3"/>
      <c r="K219" s="2"/>
      <c r="L219" s="3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</row>
    <row r="220" spans="1:28" s="1" customFormat="1" x14ac:dyDescent="0.55000000000000004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2"/>
      <c r="L220" s="3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</row>
    <row r="221" spans="1:28" s="1" customFormat="1" x14ac:dyDescent="0.55000000000000004">
      <c r="A221" s="2"/>
      <c r="B221" s="2"/>
      <c r="C221" s="2"/>
      <c r="D221" s="2"/>
      <c r="E221" s="2"/>
      <c r="F221" s="2"/>
      <c r="G221" s="2"/>
      <c r="H221" s="2"/>
      <c r="I221" s="2"/>
      <c r="J221" s="3"/>
      <c r="K221" s="2"/>
      <c r="L221" s="3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</row>
    <row r="222" spans="1:28" s="1" customFormat="1" x14ac:dyDescent="0.55000000000000004">
      <c r="A222" s="2"/>
      <c r="B222" s="2"/>
      <c r="C222" s="2"/>
      <c r="D222" s="2"/>
      <c r="E222" s="2"/>
      <c r="F222" s="2"/>
      <c r="G222" s="2"/>
      <c r="H222" s="2"/>
      <c r="I222" s="2"/>
      <c r="J222" s="3"/>
      <c r="K222" s="2"/>
      <c r="L222" s="3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</row>
    <row r="223" spans="1:28" s="1" customFormat="1" x14ac:dyDescent="0.55000000000000004">
      <c r="A223" s="2"/>
      <c r="B223" s="2"/>
      <c r="C223" s="2"/>
      <c r="D223" s="2"/>
      <c r="E223" s="2"/>
      <c r="F223" s="2"/>
      <c r="G223" s="2"/>
      <c r="H223" s="2"/>
      <c r="I223" s="2"/>
      <c r="J223" s="3"/>
      <c r="K223" s="2"/>
      <c r="L223" s="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</row>
    <row r="224" spans="1:28" s="1" customFormat="1" x14ac:dyDescent="0.55000000000000004">
      <c r="A224" s="2"/>
      <c r="B224" s="2"/>
      <c r="C224" s="2"/>
      <c r="D224" s="2"/>
      <c r="E224" s="2"/>
      <c r="F224" s="2"/>
      <c r="G224" s="2"/>
      <c r="H224" s="2"/>
      <c r="I224" s="2"/>
      <c r="J224" s="3"/>
      <c r="K224" s="2"/>
      <c r="L224" s="3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</row>
    <row r="225" spans="1:28" s="1" customFormat="1" x14ac:dyDescent="0.55000000000000004">
      <c r="A225" s="2"/>
      <c r="B225" s="2"/>
      <c r="C225" s="2"/>
      <c r="D225" s="2"/>
      <c r="E225" s="2"/>
      <c r="F225" s="2"/>
      <c r="G225" s="2"/>
      <c r="H225" s="2"/>
      <c r="I225" s="2"/>
      <c r="J225" s="3"/>
      <c r="K225" s="2"/>
      <c r="L225" s="3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</row>
    <row r="226" spans="1:28" s="1" customFormat="1" x14ac:dyDescent="0.55000000000000004">
      <c r="A226" s="2"/>
      <c r="B226" s="2"/>
      <c r="C226" s="2"/>
      <c r="D226" s="2"/>
      <c r="E226" s="2"/>
      <c r="F226" s="2"/>
      <c r="G226" s="2"/>
      <c r="H226" s="2"/>
      <c r="I226" s="2"/>
      <c r="J226" s="3"/>
      <c r="K226" s="2"/>
      <c r="L226" s="3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</row>
    <row r="227" spans="1:28" s="1" customFormat="1" x14ac:dyDescent="0.55000000000000004">
      <c r="A227" s="2"/>
      <c r="B227" s="2"/>
      <c r="C227" s="2"/>
      <c r="D227" s="2"/>
      <c r="E227" s="2"/>
      <c r="F227" s="2"/>
      <c r="G227" s="2"/>
      <c r="H227" s="2"/>
      <c r="I227" s="2"/>
      <c r="J227" s="3"/>
      <c r="K227" s="2"/>
      <c r="L227" s="3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</row>
    <row r="228" spans="1:28" s="1" customFormat="1" x14ac:dyDescent="0.55000000000000004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2"/>
      <c r="L228" s="3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</row>
    <row r="229" spans="1:28" s="1" customFormat="1" x14ac:dyDescent="0.55000000000000004">
      <c r="A229" s="2"/>
      <c r="B229" s="2"/>
      <c r="C229" s="2"/>
      <c r="D229" s="2"/>
      <c r="E229" s="2"/>
      <c r="F229" s="2"/>
      <c r="G229" s="2"/>
      <c r="H229" s="2"/>
      <c r="I229" s="2"/>
      <c r="J229" s="3"/>
      <c r="K229" s="2"/>
      <c r="L229" s="3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</row>
    <row r="230" spans="1:28" s="1" customFormat="1" x14ac:dyDescent="0.55000000000000004">
      <c r="A230" s="2"/>
      <c r="B230" s="2"/>
      <c r="C230" s="2"/>
      <c r="D230" s="2"/>
      <c r="E230" s="2"/>
      <c r="F230" s="2"/>
      <c r="G230" s="2"/>
      <c r="H230" s="2"/>
      <c r="I230" s="2"/>
      <c r="J230" s="3"/>
      <c r="K230" s="2"/>
      <c r="L230" s="3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</row>
    <row r="231" spans="1:28" s="1" customFormat="1" x14ac:dyDescent="0.55000000000000004">
      <c r="A231" s="2"/>
      <c r="B231" s="2"/>
      <c r="C231" s="2"/>
      <c r="D231" s="2"/>
      <c r="E231" s="2"/>
      <c r="F231" s="2"/>
      <c r="G231" s="2"/>
      <c r="H231" s="2"/>
      <c r="I231" s="2"/>
      <c r="J231" s="3"/>
      <c r="K231" s="2"/>
      <c r="L231" s="3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</row>
    <row r="232" spans="1:28" s="1" customFormat="1" x14ac:dyDescent="0.55000000000000004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2"/>
      <c r="L232" s="3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</row>
    <row r="233" spans="1:28" s="1" customFormat="1" x14ac:dyDescent="0.55000000000000004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2"/>
      <c r="L233" s="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</row>
    <row r="234" spans="1:28" s="1" customFormat="1" x14ac:dyDescent="0.55000000000000004">
      <c r="A234" s="2"/>
      <c r="B234" s="2"/>
      <c r="C234" s="2"/>
      <c r="D234" s="2"/>
      <c r="E234" s="2"/>
      <c r="F234" s="2"/>
      <c r="G234" s="2"/>
      <c r="H234" s="2"/>
      <c r="I234" s="2"/>
      <c r="J234" s="3"/>
      <c r="K234" s="2"/>
      <c r="L234" s="3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</row>
    <row r="235" spans="1:28" s="1" customFormat="1" x14ac:dyDescent="0.55000000000000004">
      <c r="A235" s="2"/>
      <c r="B235" s="2"/>
      <c r="C235" s="2"/>
      <c r="D235" s="2"/>
      <c r="E235" s="2"/>
      <c r="F235" s="2"/>
      <c r="G235" s="2"/>
      <c r="H235" s="2"/>
      <c r="I235" s="2"/>
      <c r="J235" s="3"/>
      <c r="K235" s="2"/>
      <c r="L235" s="3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</row>
    <row r="236" spans="1:28" s="1" customFormat="1" x14ac:dyDescent="0.55000000000000004">
      <c r="A236" s="2"/>
      <c r="B236" s="2"/>
      <c r="C236" s="2"/>
      <c r="D236" s="2"/>
      <c r="E236" s="2"/>
      <c r="F236" s="2"/>
      <c r="G236" s="2"/>
      <c r="H236" s="2"/>
      <c r="I236" s="2"/>
      <c r="J236" s="3"/>
      <c r="K236" s="2"/>
      <c r="L236" s="3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</row>
    <row r="237" spans="1:28" s="1" customFormat="1" x14ac:dyDescent="0.55000000000000004">
      <c r="A237" s="2"/>
      <c r="B237" s="2"/>
      <c r="C237" s="2"/>
      <c r="D237" s="2"/>
      <c r="E237" s="2"/>
      <c r="F237" s="2"/>
      <c r="G237" s="2"/>
      <c r="H237" s="2"/>
      <c r="I237" s="2"/>
      <c r="J237" s="3"/>
      <c r="K237" s="2"/>
      <c r="L237" s="3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</row>
    <row r="238" spans="1:28" s="1" customFormat="1" x14ac:dyDescent="0.55000000000000004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2"/>
      <c r="L238" s="3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</row>
    <row r="239" spans="1:28" s="1" customFormat="1" x14ac:dyDescent="0.55000000000000004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2"/>
      <c r="L239" s="3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</row>
    <row r="240" spans="1:28" s="1" customFormat="1" x14ac:dyDescent="0.55000000000000004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2"/>
      <c r="L240" s="3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</row>
    <row r="241" spans="1:28" s="1" customFormat="1" x14ac:dyDescent="0.55000000000000004">
      <c r="A241" s="2"/>
      <c r="B241" s="2"/>
      <c r="C241" s="2"/>
      <c r="D241" s="2"/>
      <c r="E241" s="2"/>
      <c r="F241" s="2"/>
      <c r="G241" s="2"/>
      <c r="H241" s="2"/>
      <c r="I241" s="2"/>
      <c r="J241" s="3"/>
      <c r="K241" s="2"/>
      <c r="L241" s="3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</row>
    <row r="242" spans="1:28" s="1" customFormat="1" x14ac:dyDescent="0.55000000000000004">
      <c r="A242" s="2"/>
      <c r="B242" s="2"/>
      <c r="C242" s="2"/>
      <c r="D242" s="2"/>
      <c r="E242" s="2"/>
      <c r="F242" s="2"/>
      <c r="G242" s="2"/>
      <c r="H242" s="2"/>
      <c r="I242" s="2"/>
      <c r="J242" s="3"/>
      <c r="K242" s="2"/>
      <c r="L242" s="3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</row>
    <row r="243" spans="1:28" s="1" customFormat="1" x14ac:dyDescent="0.55000000000000004">
      <c r="A243" s="2"/>
      <c r="B243" s="2"/>
      <c r="C243" s="2"/>
      <c r="D243" s="2"/>
      <c r="E243" s="2"/>
      <c r="F243" s="2"/>
      <c r="G243" s="2"/>
      <c r="H243" s="2"/>
      <c r="I243" s="2"/>
      <c r="J243" s="3"/>
      <c r="K243" s="2"/>
      <c r="L243" s="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</row>
    <row r="244" spans="1:28" s="1" customFormat="1" x14ac:dyDescent="0.55000000000000004">
      <c r="A244" s="2"/>
      <c r="B244" s="2"/>
      <c r="C244" s="2"/>
      <c r="D244" s="2"/>
      <c r="E244" s="2"/>
      <c r="F244" s="2"/>
      <c r="G244" s="2"/>
      <c r="H244" s="2"/>
      <c r="I244" s="2"/>
      <c r="J244" s="3"/>
      <c r="K244" s="2"/>
      <c r="L244" s="3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</row>
    <row r="245" spans="1:28" s="1" customFormat="1" x14ac:dyDescent="0.55000000000000004">
      <c r="A245" s="2"/>
      <c r="B245" s="2"/>
      <c r="C245" s="2"/>
      <c r="D245" s="2"/>
      <c r="E245" s="2"/>
      <c r="F245" s="2"/>
      <c r="G245" s="2"/>
      <c r="H245" s="2"/>
      <c r="I245" s="2"/>
      <c r="J245" s="3"/>
      <c r="K245" s="2"/>
      <c r="L245" s="3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</row>
    <row r="246" spans="1:28" s="1" customFormat="1" x14ac:dyDescent="0.55000000000000004">
      <c r="A246" s="2"/>
      <c r="B246" s="2"/>
      <c r="C246" s="2"/>
      <c r="D246" s="2"/>
      <c r="E246" s="2"/>
      <c r="F246" s="2"/>
      <c r="G246" s="2"/>
      <c r="H246" s="2"/>
      <c r="I246" s="2"/>
      <c r="J246" s="3"/>
      <c r="K246" s="2"/>
      <c r="L246" s="3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</row>
    <row r="247" spans="1:28" s="1" customFormat="1" x14ac:dyDescent="0.55000000000000004">
      <c r="A247" s="2"/>
      <c r="B247" s="2"/>
      <c r="C247" s="2"/>
      <c r="D247" s="2"/>
      <c r="E247" s="2"/>
      <c r="F247" s="2"/>
      <c r="G247" s="2"/>
      <c r="H247" s="2"/>
      <c r="I247" s="2"/>
      <c r="J247" s="3"/>
      <c r="K247" s="2"/>
      <c r="L247" s="3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</row>
    <row r="248" spans="1:28" s="1" customFormat="1" x14ac:dyDescent="0.55000000000000004">
      <c r="A248" s="2"/>
      <c r="B248" s="2"/>
      <c r="C248" s="2"/>
      <c r="D248" s="2"/>
      <c r="E248" s="2"/>
      <c r="F248" s="2"/>
      <c r="G248" s="2"/>
      <c r="H248" s="2"/>
      <c r="I248" s="2"/>
      <c r="J248" s="3"/>
      <c r="K248" s="2"/>
      <c r="L248" s="3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</row>
    <row r="249" spans="1:28" s="1" customFormat="1" x14ac:dyDescent="0.55000000000000004">
      <c r="A249" s="2"/>
      <c r="B249" s="2"/>
      <c r="C249" s="2"/>
      <c r="D249" s="2"/>
      <c r="E249" s="2"/>
      <c r="F249" s="2"/>
      <c r="G249" s="2"/>
      <c r="H249" s="2"/>
      <c r="I249" s="2"/>
      <c r="J249" s="3"/>
      <c r="K249" s="2"/>
      <c r="L249" s="3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</row>
    <row r="250" spans="1:28" s="1" customFormat="1" x14ac:dyDescent="0.55000000000000004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2"/>
      <c r="L250" s="3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</row>
    <row r="251" spans="1:28" s="1" customFormat="1" x14ac:dyDescent="0.55000000000000004">
      <c r="A251" s="2"/>
      <c r="B251" s="2"/>
      <c r="C251" s="2"/>
      <c r="D251" s="2"/>
      <c r="E251" s="2"/>
      <c r="F251" s="2"/>
      <c r="G251" s="2"/>
      <c r="H251" s="2"/>
      <c r="I251" s="2"/>
      <c r="J251" s="3"/>
      <c r="K251" s="2"/>
      <c r="L251" s="3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</row>
    <row r="252" spans="1:28" s="1" customFormat="1" x14ac:dyDescent="0.55000000000000004">
      <c r="A252" s="2"/>
      <c r="B252" s="2"/>
      <c r="C252" s="2"/>
      <c r="D252" s="2"/>
      <c r="E252" s="2"/>
      <c r="F252" s="2"/>
      <c r="G252" s="2"/>
      <c r="H252" s="2"/>
      <c r="I252" s="2"/>
      <c r="J252" s="3"/>
      <c r="K252" s="2"/>
      <c r="L252" s="3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</row>
    <row r="253" spans="1:28" s="1" customFormat="1" x14ac:dyDescent="0.55000000000000004">
      <c r="A253" s="2"/>
      <c r="B253" s="2"/>
      <c r="C253" s="2"/>
      <c r="D253" s="2"/>
      <c r="E253" s="2"/>
      <c r="F253" s="2"/>
      <c r="G253" s="2"/>
      <c r="H253" s="2"/>
      <c r="I253" s="2"/>
      <c r="J253" s="3"/>
      <c r="K253" s="2"/>
      <c r="L253" s="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</row>
    <row r="254" spans="1:28" s="1" customFormat="1" x14ac:dyDescent="0.55000000000000004">
      <c r="A254" s="2"/>
      <c r="B254" s="2"/>
      <c r="C254" s="2"/>
      <c r="D254" s="2"/>
      <c r="E254" s="2"/>
      <c r="F254" s="2"/>
      <c r="G254" s="2"/>
      <c r="H254" s="2"/>
      <c r="I254" s="2"/>
      <c r="J254" s="3"/>
      <c r="K254" s="2"/>
      <c r="L254" s="3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</row>
    <row r="255" spans="1:28" s="1" customFormat="1" x14ac:dyDescent="0.55000000000000004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2"/>
      <c r="L255" s="3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</row>
    <row r="256" spans="1:28" s="1" customFormat="1" x14ac:dyDescent="0.55000000000000004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2"/>
      <c r="L256" s="3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</row>
    <row r="257" spans="1:28" s="1" customFormat="1" x14ac:dyDescent="0.55000000000000004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2"/>
      <c r="L257" s="3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</row>
    <row r="258" spans="1:28" s="1" customFormat="1" x14ac:dyDescent="0.55000000000000004">
      <c r="A258" s="2"/>
      <c r="B258" s="2"/>
      <c r="C258" s="2"/>
      <c r="D258" s="2"/>
      <c r="E258" s="2"/>
      <c r="F258" s="2"/>
      <c r="G258" s="2"/>
      <c r="H258" s="2"/>
      <c r="I258" s="2"/>
      <c r="J258" s="3"/>
      <c r="K258" s="2"/>
      <c r="L258" s="3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</row>
    <row r="259" spans="1:28" s="1" customFormat="1" x14ac:dyDescent="0.55000000000000004">
      <c r="A259" s="2"/>
      <c r="B259" s="2"/>
      <c r="C259" s="2"/>
      <c r="D259" s="2"/>
      <c r="E259" s="2"/>
      <c r="F259" s="2"/>
      <c r="G259" s="2"/>
      <c r="H259" s="2"/>
      <c r="I259" s="2"/>
      <c r="J259" s="3"/>
      <c r="K259" s="2"/>
      <c r="L259" s="3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</row>
    <row r="260" spans="1:28" s="1" customFormat="1" x14ac:dyDescent="0.55000000000000004">
      <c r="A260" s="2"/>
      <c r="B260" s="2"/>
      <c r="C260" s="2"/>
      <c r="D260" s="2"/>
      <c r="E260" s="2"/>
      <c r="F260" s="2"/>
      <c r="G260" s="2"/>
      <c r="H260" s="2"/>
      <c r="I260" s="2"/>
      <c r="J260" s="3"/>
      <c r="K260" s="2"/>
      <c r="L260" s="3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</row>
    <row r="261" spans="1:28" s="1" customFormat="1" x14ac:dyDescent="0.55000000000000004">
      <c r="A261" s="2"/>
      <c r="B261" s="2"/>
      <c r="C261" s="2"/>
      <c r="D261" s="2"/>
      <c r="E261" s="2"/>
      <c r="F261" s="2"/>
      <c r="G261" s="2"/>
      <c r="H261" s="2"/>
      <c r="I261" s="2"/>
      <c r="J261" s="3"/>
      <c r="K261" s="2"/>
      <c r="L261" s="3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</row>
    <row r="262" spans="1:28" s="1" customFormat="1" x14ac:dyDescent="0.55000000000000004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2"/>
      <c r="L262" s="3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</row>
    <row r="263" spans="1:28" s="1" customFormat="1" x14ac:dyDescent="0.55000000000000004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2"/>
      <c r="L263" s="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</row>
    <row r="264" spans="1:28" s="1" customFormat="1" x14ac:dyDescent="0.55000000000000004">
      <c r="A264" s="2"/>
      <c r="B264" s="2"/>
      <c r="C264" s="2"/>
      <c r="D264" s="2"/>
      <c r="E264" s="2"/>
      <c r="F264" s="2"/>
      <c r="G264" s="2"/>
      <c r="H264" s="2"/>
      <c r="I264" s="2"/>
      <c r="J264" s="3"/>
      <c r="K264" s="2"/>
      <c r="L264" s="3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</row>
    <row r="265" spans="1:28" s="1" customFormat="1" x14ac:dyDescent="0.55000000000000004">
      <c r="A265" s="2"/>
      <c r="B265" s="2"/>
      <c r="C265" s="2"/>
      <c r="D265" s="2"/>
      <c r="E265" s="2"/>
      <c r="F265" s="2"/>
      <c r="G265" s="2"/>
      <c r="H265" s="2"/>
      <c r="I265" s="2"/>
      <c r="J265" s="3"/>
      <c r="K265" s="2"/>
      <c r="L265" s="3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</row>
    <row r="266" spans="1:28" s="1" customFormat="1" x14ac:dyDescent="0.55000000000000004">
      <c r="A266" s="2"/>
      <c r="B266" s="2"/>
      <c r="C266" s="2"/>
      <c r="D266" s="2"/>
      <c r="E266" s="2"/>
      <c r="F266" s="2"/>
      <c r="G266" s="2"/>
      <c r="H266" s="2"/>
      <c r="I266" s="2"/>
      <c r="J266" s="3"/>
      <c r="K266" s="2"/>
      <c r="L266" s="3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</row>
    <row r="267" spans="1:28" s="1" customFormat="1" x14ac:dyDescent="0.55000000000000004">
      <c r="A267" s="2"/>
      <c r="B267" s="2"/>
      <c r="C267" s="2"/>
      <c r="D267" s="2"/>
      <c r="E267" s="2"/>
      <c r="F267" s="2"/>
      <c r="G267" s="2"/>
      <c r="H267" s="2"/>
      <c r="I267" s="2"/>
      <c r="J267" s="3"/>
      <c r="K267" s="2"/>
      <c r="L267" s="3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</row>
    <row r="268" spans="1:28" s="1" customFormat="1" x14ac:dyDescent="0.55000000000000004">
      <c r="A268" s="2"/>
      <c r="B268" s="2"/>
      <c r="C268" s="2"/>
      <c r="D268" s="2"/>
      <c r="E268" s="2"/>
      <c r="F268" s="2"/>
      <c r="G268" s="2"/>
      <c r="H268" s="2"/>
      <c r="I268" s="2"/>
      <c r="J268" s="3"/>
      <c r="K268" s="2"/>
      <c r="L268" s="3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</row>
    <row r="269" spans="1:28" s="1" customFormat="1" x14ac:dyDescent="0.55000000000000004">
      <c r="A269" s="2"/>
      <c r="B269" s="2"/>
      <c r="C269" s="2"/>
      <c r="D269" s="2"/>
      <c r="E269" s="2"/>
      <c r="F269" s="2"/>
      <c r="G269" s="2"/>
      <c r="H269" s="2"/>
      <c r="I269" s="2"/>
      <c r="J269" s="3"/>
      <c r="K269" s="2"/>
      <c r="L269" s="3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</row>
    <row r="270" spans="1:28" s="1" customFormat="1" x14ac:dyDescent="0.55000000000000004">
      <c r="A270" s="2"/>
      <c r="B270" s="2"/>
      <c r="C270" s="2"/>
      <c r="D270" s="2"/>
      <c r="E270" s="2"/>
      <c r="F270" s="2"/>
      <c r="G270" s="2"/>
      <c r="H270" s="2"/>
      <c r="I270" s="2"/>
      <c r="J270" s="3"/>
      <c r="K270" s="2"/>
      <c r="L270" s="3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</row>
    <row r="271" spans="1:28" s="1" customFormat="1" x14ac:dyDescent="0.55000000000000004">
      <c r="A271" s="2"/>
      <c r="B271" s="2"/>
      <c r="C271" s="2"/>
      <c r="D271" s="2"/>
      <c r="E271" s="2"/>
      <c r="F271" s="2"/>
      <c r="G271" s="2"/>
      <c r="H271" s="2"/>
      <c r="I271" s="2"/>
      <c r="J271" s="3"/>
      <c r="K271" s="2"/>
      <c r="L271" s="3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</row>
    <row r="272" spans="1:28" s="1" customFormat="1" x14ac:dyDescent="0.55000000000000004">
      <c r="A272" s="2"/>
      <c r="B272" s="2"/>
      <c r="C272" s="2"/>
      <c r="D272" s="2"/>
      <c r="E272" s="2"/>
      <c r="F272" s="2"/>
      <c r="G272" s="2"/>
      <c r="H272" s="2"/>
      <c r="I272" s="2"/>
      <c r="J272" s="3"/>
      <c r="K272" s="2"/>
      <c r="L272" s="3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</row>
    <row r="273" spans="1:28" s="1" customFormat="1" x14ac:dyDescent="0.55000000000000004">
      <c r="A273" s="2"/>
      <c r="B273" s="2"/>
      <c r="C273" s="2"/>
      <c r="D273" s="2"/>
      <c r="E273" s="2"/>
      <c r="F273" s="2"/>
      <c r="G273" s="2"/>
      <c r="H273" s="2"/>
      <c r="I273" s="2"/>
      <c r="J273" s="3"/>
      <c r="K273" s="2"/>
      <c r="L273" s="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</row>
    <row r="274" spans="1:28" s="1" customFormat="1" x14ac:dyDescent="0.55000000000000004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2"/>
      <c r="L274" s="3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</row>
    <row r="275" spans="1:28" s="1" customFormat="1" x14ac:dyDescent="0.55000000000000004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2"/>
      <c r="L275" s="3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</row>
    <row r="276" spans="1:28" s="1" customFormat="1" x14ac:dyDescent="0.55000000000000004">
      <c r="A276" s="2"/>
      <c r="B276" s="2"/>
      <c r="C276" s="2"/>
      <c r="D276" s="2"/>
      <c r="E276" s="2"/>
      <c r="F276" s="2"/>
      <c r="G276" s="2"/>
      <c r="H276" s="2"/>
      <c r="I276" s="2"/>
      <c r="J276" s="3"/>
      <c r="K276" s="2"/>
      <c r="L276" s="3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</row>
    <row r="277" spans="1:28" s="1" customFormat="1" x14ac:dyDescent="0.55000000000000004">
      <c r="A277" s="2"/>
      <c r="B277" s="2"/>
      <c r="C277" s="2"/>
      <c r="D277" s="2"/>
      <c r="E277" s="2"/>
      <c r="F277" s="2"/>
      <c r="G277" s="2"/>
      <c r="H277" s="2"/>
      <c r="I277" s="2"/>
      <c r="J277" s="3"/>
      <c r="K277" s="2"/>
      <c r="L277" s="3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</row>
    <row r="278" spans="1:28" s="1" customFormat="1" x14ac:dyDescent="0.55000000000000004">
      <c r="A278" s="2"/>
      <c r="B278" s="2"/>
      <c r="C278" s="2"/>
      <c r="D278" s="2"/>
      <c r="E278" s="2"/>
      <c r="F278" s="2"/>
      <c r="G278" s="2"/>
      <c r="H278" s="2"/>
      <c r="I278" s="2"/>
      <c r="J278" s="3"/>
      <c r="K278" s="2"/>
      <c r="L278" s="3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</row>
    <row r="279" spans="1:28" s="1" customFormat="1" x14ac:dyDescent="0.55000000000000004">
      <c r="A279" s="2"/>
      <c r="B279" s="2"/>
      <c r="C279" s="2"/>
      <c r="D279" s="2"/>
      <c r="E279" s="2"/>
      <c r="F279" s="2"/>
      <c r="G279" s="2"/>
      <c r="H279" s="2"/>
      <c r="I279" s="2"/>
      <c r="J279" s="3"/>
      <c r="K279" s="2"/>
      <c r="L279" s="3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</row>
    <row r="280" spans="1:28" s="1" customFormat="1" x14ac:dyDescent="0.55000000000000004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2"/>
      <c r="L280" s="3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</row>
    <row r="281" spans="1:28" s="1" customFormat="1" x14ac:dyDescent="0.55000000000000004">
      <c r="A281" s="2"/>
      <c r="B281" s="2"/>
      <c r="C281" s="2"/>
      <c r="D281" s="2"/>
      <c r="E281" s="2"/>
      <c r="F281" s="2"/>
      <c r="G281" s="2"/>
      <c r="H281" s="2"/>
      <c r="I281" s="2"/>
      <c r="J281" s="3"/>
      <c r="K281" s="2"/>
      <c r="L281" s="3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</row>
    <row r="282" spans="1:28" s="1" customFormat="1" x14ac:dyDescent="0.55000000000000004">
      <c r="A282" s="2"/>
      <c r="B282" s="2"/>
      <c r="C282" s="2"/>
      <c r="D282" s="2"/>
      <c r="E282" s="2"/>
      <c r="F282" s="2"/>
      <c r="G282" s="2"/>
      <c r="H282" s="2"/>
      <c r="I282" s="2"/>
      <c r="J282" s="3"/>
      <c r="K282" s="2"/>
      <c r="L282" s="3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</row>
    <row r="283" spans="1:28" s="1" customFormat="1" x14ac:dyDescent="0.55000000000000004">
      <c r="A283" s="2"/>
      <c r="B283" s="2"/>
      <c r="C283" s="2"/>
      <c r="D283" s="2"/>
      <c r="E283" s="2"/>
      <c r="F283" s="2"/>
      <c r="G283" s="2"/>
      <c r="H283" s="2"/>
      <c r="I283" s="2"/>
      <c r="J283" s="3"/>
      <c r="K283" s="2"/>
      <c r="L283" s="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</row>
    <row r="284" spans="1:28" s="1" customFormat="1" x14ac:dyDescent="0.55000000000000004">
      <c r="A284" s="2"/>
      <c r="B284" s="2"/>
      <c r="C284" s="2"/>
      <c r="D284" s="2"/>
      <c r="E284" s="2"/>
      <c r="F284" s="2"/>
      <c r="G284" s="2"/>
      <c r="H284" s="2"/>
      <c r="I284" s="2"/>
      <c r="J284" s="3"/>
      <c r="K284" s="2"/>
      <c r="L284" s="3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</row>
    <row r="285" spans="1:28" s="1" customFormat="1" x14ac:dyDescent="0.55000000000000004">
      <c r="A285" s="2"/>
      <c r="B285" s="2"/>
      <c r="C285" s="2"/>
      <c r="D285" s="2"/>
      <c r="E285" s="2"/>
      <c r="F285" s="2"/>
      <c r="G285" s="2"/>
      <c r="H285" s="2"/>
      <c r="I285" s="2"/>
      <c r="J285" s="3"/>
      <c r="K285" s="2"/>
      <c r="L285" s="3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</row>
    <row r="286" spans="1:28" s="1" customFormat="1" x14ac:dyDescent="0.55000000000000004">
      <c r="A286" s="2"/>
      <c r="B286" s="2"/>
      <c r="C286" s="2"/>
      <c r="D286" s="2"/>
      <c r="E286" s="2"/>
      <c r="F286" s="2"/>
      <c r="G286" s="2"/>
      <c r="H286" s="2"/>
      <c r="I286" s="2"/>
      <c r="J286" s="3"/>
      <c r="K286" s="2"/>
      <c r="L286" s="3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</row>
    <row r="287" spans="1:28" s="1" customFormat="1" x14ac:dyDescent="0.55000000000000004">
      <c r="A287" s="2"/>
      <c r="B287" s="2"/>
      <c r="C287" s="2"/>
      <c r="D287" s="2"/>
      <c r="E287" s="2"/>
      <c r="F287" s="2"/>
      <c r="G287" s="2"/>
      <c r="H287" s="2"/>
      <c r="I287" s="2"/>
      <c r="J287" s="3"/>
      <c r="K287" s="2"/>
      <c r="L287" s="3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</row>
    <row r="288" spans="1:28" s="1" customFormat="1" x14ac:dyDescent="0.55000000000000004">
      <c r="A288" s="2"/>
      <c r="B288" s="2"/>
      <c r="C288" s="2"/>
      <c r="D288" s="2"/>
      <c r="E288" s="2"/>
      <c r="F288" s="2"/>
      <c r="G288" s="2"/>
      <c r="H288" s="2"/>
      <c r="I288" s="2"/>
      <c r="J288" s="3"/>
      <c r="K288" s="2"/>
      <c r="L288" s="3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</row>
    <row r="289" spans="1:28" s="1" customFormat="1" x14ac:dyDescent="0.55000000000000004">
      <c r="A289" s="2"/>
      <c r="B289" s="2"/>
      <c r="C289" s="2"/>
      <c r="D289" s="2"/>
      <c r="E289" s="2"/>
      <c r="F289" s="2"/>
      <c r="G289" s="2"/>
      <c r="H289" s="2"/>
      <c r="I289" s="2"/>
      <c r="J289" s="3"/>
      <c r="K289" s="2"/>
      <c r="L289" s="3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</row>
    <row r="290" spans="1:28" s="1" customFormat="1" x14ac:dyDescent="0.55000000000000004">
      <c r="A290" s="2"/>
      <c r="B290" s="2"/>
      <c r="C290" s="2"/>
      <c r="D290" s="2"/>
      <c r="E290" s="2"/>
      <c r="F290" s="2"/>
      <c r="G290" s="2"/>
      <c r="H290" s="2"/>
      <c r="I290" s="2"/>
      <c r="J290" s="3"/>
      <c r="K290" s="2"/>
      <c r="L290" s="3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</row>
    <row r="291" spans="1:28" s="1" customFormat="1" x14ac:dyDescent="0.55000000000000004">
      <c r="A291" s="2"/>
      <c r="B291" s="2"/>
      <c r="C291" s="2"/>
      <c r="D291" s="2"/>
      <c r="E291" s="2"/>
      <c r="F291" s="2"/>
      <c r="G291" s="2"/>
      <c r="H291" s="2"/>
      <c r="I291" s="2"/>
      <c r="J291" s="3"/>
      <c r="K291" s="2"/>
      <c r="L291" s="3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</row>
    <row r="292" spans="1:28" s="1" customFormat="1" x14ac:dyDescent="0.55000000000000004">
      <c r="A292" s="2"/>
      <c r="B292" s="2"/>
      <c r="C292" s="2"/>
      <c r="D292" s="2"/>
      <c r="E292" s="2"/>
      <c r="F292" s="2"/>
      <c r="G292" s="2"/>
      <c r="H292" s="2"/>
      <c r="I292" s="2"/>
      <c r="J292" s="3"/>
      <c r="K292" s="2"/>
      <c r="L292" s="3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</row>
    <row r="293" spans="1:28" s="1" customFormat="1" x14ac:dyDescent="0.55000000000000004">
      <c r="A293" s="2"/>
      <c r="B293" s="2"/>
      <c r="C293" s="2"/>
      <c r="D293" s="2"/>
      <c r="E293" s="2"/>
      <c r="F293" s="2"/>
      <c r="G293" s="2"/>
      <c r="H293" s="2"/>
      <c r="I293" s="2"/>
      <c r="J293" s="3"/>
      <c r="K293" s="2"/>
      <c r="L293" s="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</row>
    <row r="294" spans="1:28" s="1" customFormat="1" x14ac:dyDescent="0.55000000000000004">
      <c r="A294" s="2"/>
      <c r="B294" s="2"/>
      <c r="C294" s="2"/>
      <c r="D294" s="2"/>
      <c r="E294" s="2"/>
      <c r="F294" s="2"/>
      <c r="G294" s="2"/>
      <c r="H294" s="2"/>
      <c r="I294" s="2"/>
      <c r="J294" s="3"/>
      <c r="K294" s="2"/>
      <c r="L294" s="3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</row>
    <row r="295" spans="1:28" s="1" customFormat="1" x14ac:dyDescent="0.55000000000000004">
      <c r="A295" s="2"/>
      <c r="B295" s="2"/>
      <c r="C295" s="2"/>
      <c r="D295" s="2"/>
      <c r="E295" s="2"/>
      <c r="F295" s="2"/>
      <c r="G295" s="2"/>
      <c r="H295" s="2"/>
      <c r="I295" s="2"/>
      <c r="J295" s="3"/>
      <c r="K295" s="2"/>
      <c r="L295" s="3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</row>
    <row r="296" spans="1:28" s="1" customFormat="1" x14ac:dyDescent="0.55000000000000004">
      <c r="A296" s="2"/>
      <c r="B296" s="2"/>
      <c r="C296" s="2"/>
      <c r="D296" s="2"/>
      <c r="E296" s="2"/>
      <c r="F296" s="2"/>
      <c r="G296" s="2"/>
      <c r="H296" s="2"/>
      <c r="I296" s="2"/>
      <c r="J296" s="3"/>
      <c r="K296" s="2"/>
      <c r="L296" s="3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</row>
    <row r="297" spans="1:28" s="1" customFormat="1" x14ac:dyDescent="0.55000000000000004">
      <c r="A297" s="2"/>
      <c r="B297" s="2"/>
      <c r="C297" s="2"/>
      <c r="D297" s="2"/>
      <c r="E297" s="2"/>
      <c r="F297" s="2"/>
      <c r="G297" s="2"/>
      <c r="H297" s="2"/>
      <c r="I297" s="2"/>
      <c r="J297" s="3"/>
      <c r="K297" s="2"/>
      <c r="L297" s="3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</row>
    <row r="298" spans="1:28" s="1" customFormat="1" x14ac:dyDescent="0.55000000000000004">
      <c r="A298" s="2"/>
      <c r="B298" s="2"/>
      <c r="C298" s="2"/>
      <c r="D298" s="2"/>
      <c r="E298" s="2"/>
      <c r="F298" s="2"/>
      <c r="G298" s="2"/>
      <c r="H298" s="2"/>
      <c r="I298" s="2"/>
      <c r="J298" s="3"/>
      <c r="K298" s="2"/>
      <c r="L298" s="3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</row>
    <row r="299" spans="1:28" s="1" customFormat="1" x14ac:dyDescent="0.55000000000000004">
      <c r="A299" s="2"/>
      <c r="B299" s="2"/>
      <c r="C299" s="2"/>
      <c r="D299" s="2"/>
      <c r="E299" s="2"/>
      <c r="F299" s="2"/>
      <c r="G299" s="2"/>
      <c r="H299" s="2"/>
      <c r="I299" s="2"/>
      <c r="J299" s="3"/>
      <c r="K299" s="2"/>
      <c r="L299" s="3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</row>
    <row r="300" spans="1:28" s="1" customFormat="1" x14ac:dyDescent="0.55000000000000004">
      <c r="A300" s="2"/>
      <c r="B300" s="2"/>
      <c r="C300" s="2"/>
      <c r="D300" s="2"/>
      <c r="E300" s="2"/>
      <c r="F300" s="2"/>
      <c r="G300" s="2"/>
      <c r="H300" s="2"/>
      <c r="I300" s="2"/>
      <c r="J300" s="3"/>
      <c r="K300" s="2"/>
      <c r="L300" s="3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</row>
    <row r="301" spans="1:28" s="1" customFormat="1" x14ac:dyDescent="0.55000000000000004">
      <c r="A301" s="2"/>
      <c r="B301" s="2"/>
      <c r="C301" s="2"/>
      <c r="D301" s="2"/>
      <c r="E301" s="2"/>
      <c r="F301" s="2"/>
      <c r="G301" s="2"/>
      <c r="H301" s="2"/>
      <c r="I301" s="2"/>
      <c r="J301" s="3"/>
      <c r="K301" s="2"/>
      <c r="L301" s="3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</row>
    <row r="302" spans="1:28" s="1" customFormat="1" x14ac:dyDescent="0.55000000000000004">
      <c r="A302" s="2"/>
      <c r="B302" s="2"/>
      <c r="C302" s="2"/>
      <c r="D302" s="2"/>
      <c r="E302" s="2"/>
      <c r="F302" s="2"/>
      <c r="G302" s="2"/>
      <c r="H302" s="2"/>
      <c r="I302" s="2"/>
      <c r="J302" s="3"/>
      <c r="K302" s="2"/>
      <c r="L302" s="3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</row>
    <row r="303" spans="1:28" s="1" customFormat="1" x14ac:dyDescent="0.55000000000000004">
      <c r="A303" s="2"/>
      <c r="B303" s="2"/>
      <c r="C303" s="2"/>
      <c r="D303" s="2"/>
      <c r="E303" s="2"/>
      <c r="F303" s="2"/>
      <c r="G303" s="2"/>
      <c r="H303" s="2"/>
      <c r="I303" s="2"/>
      <c r="J303" s="3"/>
      <c r="K303" s="2"/>
      <c r="L303" s="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</row>
    <row r="304" spans="1:28" s="1" customFormat="1" x14ac:dyDescent="0.55000000000000004">
      <c r="A304" s="2"/>
      <c r="B304" s="2"/>
      <c r="C304" s="2"/>
      <c r="D304" s="2"/>
      <c r="E304" s="2"/>
      <c r="F304" s="2"/>
      <c r="G304" s="2"/>
      <c r="H304" s="2"/>
      <c r="I304" s="2"/>
      <c r="J304" s="3"/>
      <c r="K304" s="2"/>
      <c r="L304" s="3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</row>
    <row r="305" spans="1:28" s="1" customFormat="1" x14ac:dyDescent="0.55000000000000004">
      <c r="A305" s="2"/>
      <c r="B305" s="2"/>
      <c r="C305" s="2"/>
      <c r="D305" s="2"/>
      <c r="E305" s="2"/>
      <c r="F305" s="2"/>
      <c r="G305" s="2"/>
      <c r="H305" s="2"/>
      <c r="I305" s="2"/>
      <c r="J305" s="3"/>
      <c r="K305" s="2"/>
      <c r="L305" s="3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</row>
    <row r="306" spans="1:28" s="1" customFormat="1" x14ac:dyDescent="0.55000000000000004">
      <c r="A306" s="2"/>
      <c r="B306" s="2"/>
      <c r="C306" s="2"/>
      <c r="D306" s="2"/>
      <c r="E306" s="2"/>
      <c r="F306" s="2"/>
      <c r="G306" s="2"/>
      <c r="H306" s="2"/>
      <c r="I306" s="2"/>
      <c r="J306" s="3"/>
      <c r="K306" s="2"/>
      <c r="L306" s="3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</row>
    <row r="307" spans="1:28" s="1" customFormat="1" x14ac:dyDescent="0.55000000000000004">
      <c r="A307" s="2"/>
      <c r="B307" s="2"/>
      <c r="C307" s="2"/>
      <c r="D307" s="2"/>
      <c r="E307" s="2"/>
      <c r="F307" s="2"/>
      <c r="G307" s="2"/>
      <c r="H307" s="2"/>
      <c r="I307" s="2"/>
      <c r="J307" s="3"/>
      <c r="K307" s="2"/>
      <c r="L307" s="3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</row>
    <row r="308" spans="1:28" s="1" customFormat="1" x14ac:dyDescent="0.55000000000000004">
      <c r="A308" s="2"/>
      <c r="B308" s="2"/>
      <c r="C308" s="2"/>
      <c r="D308" s="2"/>
      <c r="E308" s="2"/>
      <c r="F308" s="2"/>
      <c r="G308" s="2"/>
      <c r="H308" s="2"/>
      <c r="I308" s="2"/>
      <c r="J308" s="3"/>
      <c r="K308" s="2"/>
      <c r="L308" s="3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</row>
    <row r="309" spans="1:28" s="1" customFormat="1" x14ac:dyDescent="0.55000000000000004">
      <c r="A309" s="2"/>
      <c r="B309" s="2"/>
      <c r="C309" s="2"/>
      <c r="D309" s="2"/>
      <c r="E309" s="2"/>
      <c r="F309" s="2"/>
      <c r="G309" s="2"/>
      <c r="H309" s="2"/>
      <c r="I309" s="2"/>
      <c r="J309" s="3"/>
      <c r="K309" s="2"/>
      <c r="L309" s="3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</row>
    <row r="310" spans="1:28" s="1" customFormat="1" x14ac:dyDescent="0.55000000000000004">
      <c r="A310" s="2"/>
      <c r="B310" s="2"/>
      <c r="C310" s="2"/>
      <c r="D310" s="2"/>
      <c r="E310" s="2"/>
      <c r="F310" s="2"/>
      <c r="G310" s="2"/>
      <c r="H310" s="2"/>
      <c r="I310" s="2"/>
      <c r="J310" s="3"/>
      <c r="K310" s="2"/>
      <c r="L310" s="3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</row>
    <row r="311" spans="1:28" s="1" customFormat="1" x14ac:dyDescent="0.55000000000000004">
      <c r="A311" s="2"/>
      <c r="B311" s="2"/>
      <c r="C311" s="2"/>
      <c r="D311" s="2"/>
      <c r="E311" s="2"/>
      <c r="F311" s="2"/>
      <c r="G311" s="2"/>
      <c r="H311" s="2"/>
      <c r="I311" s="2"/>
      <c r="J311" s="3"/>
      <c r="K311" s="2"/>
      <c r="L311" s="3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</row>
    <row r="312" spans="1:28" s="1" customFormat="1" x14ac:dyDescent="0.55000000000000004">
      <c r="A312" s="2"/>
      <c r="B312" s="2"/>
      <c r="C312" s="2"/>
      <c r="D312" s="2"/>
      <c r="E312" s="2"/>
      <c r="F312" s="2"/>
      <c r="G312" s="2"/>
      <c r="H312" s="2"/>
      <c r="I312" s="2"/>
      <c r="J312" s="3"/>
      <c r="K312" s="2"/>
      <c r="L312" s="3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</row>
    <row r="313" spans="1:28" s="1" customFormat="1" x14ac:dyDescent="0.55000000000000004">
      <c r="A313" s="2"/>
      <c r="B313" s="2"/>
      <c r="C313" s="2"/>
      <c r="D313" s="2"/>
      <c r="E313" s="2"/>
      <c r="F313" s="2"/>
      <c r="G313" s="2"/>
      <c r="H313" s="2"/>
      <c r="I313" s="2"/>
      <c r="J313" s="3"/>
      <c r="K313" s="2"/>
      <c r="L313" s="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</row>
    <row r="314" spans="1:28" s="1" customFormat="1" x14ac:dyDescent="0.55000000000000004">
      <c r="A314" s="2"/>
      <c r="B314" s="2"/>
      <c r="C314" s="2"/>
      <c r="D314" s="2"/>
      <c r="E314" s="2"/>
      <c r="F314" s="2"/>
      <c r="G314" s="2"/>
      <c r="H314" s="2"/>
      <c r="I314" s="2"/>
      <c r="J314" s="3"/>
      <c r="K314" s="2"/>
      <c r="L314" s="3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28" s="1" customFormat="1" x14ac:dyDescent="0.55000000000000004">
      <c r="A315" s="2"/>
      <c r="B315" s="2"/>
      <c r="C315" s="2"/>
      <c r="D315" s="2"/>
      <c r="E315" s="2"/>
      <c r="F315" s="2"/>
      <c r="G315" s="2"/>
      <c r="H315" s="2"/>
      <c r="I315" s="2"/>
      <c r="J315" s="3"/>
      <c r="K315" s="2"/>
      <c r="L315" s="3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</row>
    <row r="316" spans="1:28" s="1" customFormat="1" x14ac:dyDescent="0.55000000000000004">
      <c r="A316" s="2"/>
      <c r="B316" s="2"/>
      <c r="C316" s="2"/>
      <c r="D316" s="2"/>
      <c r="E316" s="2"/>
      <c r="F316" s="2"/>
      <c r="G316" s="2"/>
      <c r="H316" s="2"/>
      <c r="I316" s="2"/>
      <c r="J316" s="3"/>
      <c r="K316" s="2"/>
      <c r="L316" s="3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</row>
    <row r="317" spans="1:28" s="1" customFormat="1" x14ac:dyDescent="0.55000000000000004">
      <c r="A317" s="2"/>
      <c r="B317" s="2"/>
      <c r="C317" s="2"/>
      <c r="D317" s="2"/>
      <c r="E317" s="2"/>
      <c r="F317" s="2"/>
      <c r="G317" s="2"/>
      <c r="H317" s="2"/>
      <c r="I317" s="2"/>
      <c r="J317" s="3"/>
      <c r="K317" s="2"/>
      <c r="L317" s="3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28" s="1" customFormat="1" x14ac:dyDescent="0.55000000000000004">
      <c r="A318" s="2"/>
      <c r="B318" s="2"/>
      <c r="C318" s="2"/>
      <c r="D318" s="2"/>
      <c r="E318" s="2"/>
      <c r="F318" s="2"/>
      <c r="G318" s="2"/>
      <c r="H318" s="2"/>
      <c r="I318" s="2"/>
      <c r="J318" s="3"/>
      <c r="K318" s="2"/>
      <c r="L318" s="3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</row>
    <row r="319" spans="1:28" s="1" customFormat="1" x14ac:dyDescent="0.55000000000000004">
      <c r="A319" s="2"/>
      <c r="B319" s="2"/>
      <c r="C319" s="2"/>
      <c r="D319" s="2"/>
      <c r="E319" s="2"/>
      <c r="F319" s="2"/>
      <c r="G319" s="2"/>
      <c r="H319" s="2"/>
      <c r="I319" s="2"/>
      <c r="J319" s="3"/>
      <c r="K319" s="2"/>
      <c r="L319" s="3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</row>
    <row r="320" spans="1:28" s="1" customFormat="1" x14ac:dyDescent="0.55000000000000004">
      <c r="A320" s="2"/>
      <c r="B320" s="2"/>
      <c r="C320" s="2"/>
      <c r="D320" s="2"/>
      <c r="E320" s="2"/>
      <c r="F320" s="2"/>
      <c r="G320" s="2"/>
      <c r="H320" s="2"/>
      <c r="I320" s="2"/>
      <c r="J320" s="3"/>
      <c r="K320" s="2"/>
      <c r="L320" s="3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s="1" customFormat="1" x14ac:dyDescent="0.55000000000000004">
      <c r="A321" s="2"/>
      <c r="B321" s="2"/>
      <c r="C321" s="2"/>
      <c r="D321" s="2"/>
      <c r="E321" s="2"/>
      <c r="F321" s="2"/>
      <c r="G321" s="2"/>
      <c r="H321" s="2"/>
      <c r="I321" s="2"/>
      <c r="J321" s="3"/>
      <c r="K321" s="2"/>
      <c r="L321" s="3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</row>
    <row r="322" spans="1:28" s="1" customFormat="1" x14ac:dyDescent="0.55000000000000004">
      <c r="A322" s="2"/>
      <c r="B322" s="2"/>
      <c r="C322" s="2"/>
      <c r="D322" s="2"/>
      <c r="E322" s="2"/>
      <c r="F322" s="2"/>
      <c r="G322" s="2"/>
      <c r="H322" s="2"/>
      <c r="I322" s="2"/>
      <c r="J322" s="3"/>
      <c r="K322" s="2"/>
      <c r="L322" s="3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</row>
    <row r="323" spans="1:28" s="1" customFormat="1" x14ac:dyDescent="0.55000000000000004">
      <c r="A323" s="2"/>
      <c r="B323" s="2"/>
      <c r="C323" s="2"/>
      <c r="D323" s="2"/>
      <c r="E323" s="2"/>
      <c r="F323" s="2"/>
      <c r="G323" s="2"/>
      <c r="H323" s="2"/>
      <c r="I323" s="2"/>
      <c r="J323" s="3"/>
      <c r="K323" s="2"/>
      <c r="L323" s="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s="1" customFormat="1" x14ac:dyDescent="0.55000000000000004">
      <c r="A324" s="2"/>
      <c r="B324" s="2"/>
      <c r="C324" s="2"/>
      <c r="D324" s="2"/>
      <c r="E324" s="2"/>
      <c r="F324" s="2"/>
      <c r="G324" s="2"/>
      <c r="H324" s="2"/>
      <c r="I324" s="2"/>
      <c r="J324" s="3"/>
      <c r="K324" s="2"/>
      <c r="L324" s="3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s="1" customFormat="1" x14ac:dyDescent="0.55000000000000004">
      <c r="A325" s="2"/>
      <c r="B325" s="2"/>
      <c r="C325" s="2"/>
      <c r="D325" s="2"/>
      <c r="E325" s="2"/>
      <c r="F325" s="2"/>
      <c r="G325" s="2"/>
      <c r="H325" s="2"/>
      <c r="I325" s="2"/>
      <c r="J325" s="3"/>
      <c r="K325" s="2"/>
      <c r="L325" s="3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</row>
    <row r="326" spans="1:28" s="1" customFormat="1" x14ac:dyDescent="0.55000000000000004">
      <c r="A326" s="2"/>
      <c r="B326" s="2"/>
      <c r="C326" s="2"/>
      <c r="D326" s="2"/>
      <c r="E326" s="2"/>
      <c r="F326" s="2"/>
      <c r="G326" s="2"/>
      <c r="H326" s="2"/>
      <c r="I326" s="2"/>
      <c r="J326" s="3"/>
      <c r="K326" s="2"/>
      <c r="L326" s="3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s="1" customFormat="1" x14ac:dyDescent="0.55000000000000004">
      <c r="A327" s="2"/>
      <c r="B327" s="2"/>
      <c r="C327" s="2"/>
      <c r="D327" s="2"/>
      <c r="E327" s="2"/>
      <c r="F327" s="2"/>
      <c r="G327" s="2"/>
      <c r="H327" s="2"/>
      <c r="I327" s="2"/>
      <c r="J327" s="3"/>
      <c r="K327" s="2"/>
      <c r="L327" s="3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</row>
    <row r="328" spans="1:28" s="1" customFormat="1" x14ac:dyDescent="0.55000000000000004">
      <c r="A328" s="2"/>
      <c r="B328" s="2"/>
      <c r="C328" s="2"/>
      <c r="D328" s="2"/>
      <c r="E328" s="2"/>
      <c r="F328" s="2"/>
      <c r="G328" s="2"/>
      <c r="H328" s="2"/>
      <c r="I328" s="2"/>
      <c r="J328" s="3"/>
      <c r="K328" s="2"/>
      <c r="L328" s="3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</row>
    <row r="329" spans="1:28" s="1" customFormat="1" x14ac:dyDescent="0.55000000000000004">
      <c r="A329" s="2"/>
      <c r="B329" s="2"/>
      <c r="C329" s="2"/>
      <c r="D329" s="2"/>
      <c r="E329" s="2"/>
      <c r="F329" s="2"/>
      <c r="G329" s="2"/>
      <c r="H329" s="2"/>
      <c r="I329" s="2"/>
      <c r="J329" s="3"/>
      <c r="K329" s="2"/>
      <c r="L329" s="3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s="1" customFormat="1" x14ac:dyDescent="0.55000000000000004">
      <c r="A330" s="2"/>
      <c r="B330" s="2"/>
      <c r="C330" s="2"/>
      <c r="D330" s="2"/>
      <c r="E330" s="2"/>
      <c r="F330" s="2"/>
      <c r="G330" s="2"/>
      <c r="H330" s="2"/>
      <c r="I330" s="2"/>
      <c r="J330" s="3"/>
      <c r="K330" s="2"/>
      <c r="L330" s="3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</row>
    <row r="331" spans="1:28" s="1" customFormat="1" x14ac:dyDescent="0.55000000000000004">
      <c r="A331" s="2"/>
      <c r="B331" s="2"/>
      <c r="C331" s="2"/>
      <c r="D331" s="2"/>
      <c r="E331" s="2"/>
      <c r="F331" s="2"/>
      <c r="G331" s="2"/>
      <c r="H331" s="2"/>
      <c r="I331" s="2"/>
      <c r="J331" s="3"/>
      <c r="K331" s="2"/>
      <c r="L331" s="3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</row>
    <row r="332" spans="1:28" s="1" customFormat="1" x14ac:dyDescent="0.55000000000000004">
      <c r="A332" s="2"/>
      <c r="B332" s="2"/>
      <c r="C332" s="2"/>
      <c r="D332" s="2"/>
      <c r="E332" s="2"/>
      <c r="F332" s="2"/>
      <c r="G332" s="2"/>
      <c r="H332" s="2"/>
      <c r="I332" s="2"/>
      <c r="J332" s="3"/>
      <c r="K332" s="2"/>
      <c r="L332" s="3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s="1" customFormat="1" x14ac:dyDescent="0.55000000000000004">
      <c r="A333" s="2"/>
      <c r="B333" s="2"/>
      <c r="C333" s="2"/>
      <c r="D333" s="2"/>
      <c r="E333" s="2"/>
      <c r="F333" s="2"/>
      <c r="G333" s="2"/>
      <c r="H333" s="2"/>
      <c r="I333" s="2"/>
      <c r="J333" s="3"/>
      <c r="K333" s="2"/>
      <c r="L333" s="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</row>
    <row r="334" spans="1:28" s="1" customFormat="1" x14ac:dyDescent="0.55000000000000004">
      <c r="A334" s="2"/>
      <c r="B334" s="2"/>
      <c r="C334" s="2"/>
      <c r="D334" s="2"/>
      <c r="E334" s="2"/>
      <c r="F334" s="2"/>
      <c r="G334" s="2"/>
      <c r="H334" s="2"/>
      <c r="I334" s="2"/>
      <c r="J334" s="3"/>
      <c r="K334" s="2"/>
      <c r="L334" s="3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</row>
    <row r="335" spans="1:28" s="1" customFormat="1" x14ac:dyDescent="0.55000000000000004">
      <c r="A335" s="2"/>
      <c r="B335" s="2"/>
      <c r="C335" s="2"/>
      <c r="D335" s="2"/>
      <c r="E335" s="2"/>
      <c r="F335" s="2"/>
      <c r="G335" s="2"/>
      <c r="H335" s="2"/>
      <c r="I335" s="2"/>
      <c r="J335" s="3"/>
      <c r="K335" s="2"/>
      <c r="L335" s="3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s="1" customFormat="1" x14ac:dyDescent="0.55000000000000004">
      <c r="A336" s="2"/>
      <c r="B336" s="2"/>
      <c r="C336" s="2"/>
      <c r="D336" s="2"/>
      <c r="E336" s="2"/>
      <c r="F336" s="2"/>
      <c r="G336" s="2"/>
      <c r="H336" s="2"/>
      <c r="I336" s="2"/>
      <c r="J336" s="3"/>
      <c r="K336" s="2"/>
      <c r="L336" s="3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s="1" customFormat="1" x14ac:dyDescent="0.55000000000000004">
      <c r="A337" s="2"/>
      <c r="B337" s="2"/>
      <c r="C337" s="2"/>
      <c r="D337" s="2"/>
      <c r="E337" s="2"/>
      <c r="F337" s="2"/>
      <c r="G337" s="2"/>
      <c r="H337" s="2"/>
      <c r="I337" s="2"/>
      <c r="J337" s="3"/>
      <c r="K337" s="2"/>
      <c r="L337" s="3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38" spans="1:28" s="1" customFormat="1" x14ac:dyDescent="0.55000000000000004">
      <c r="A338" s="2"/>
      <c r="B338" s="2"/>
      <c r="C338" s="2"/>
      <c r="D338" s="2"/>
      <c r="E338" s="2"/>
      <c r="F338" s="2"/>
      <c r="G338" s="2"/>
      <c r="H338" s="2"/>
      <c r="I338" s="2"/>
      <c r="J338" s="3"/>
      <c r="K338" s="2"/>
      <c r="L338" s="3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s="1" customFormat="1" x14ac:dyDescent="0.55000000000000004">
      <c r="A339" s="2"/>
      <c r="B339" s="2"/>
      <c r="C339" s="2"/>
      <c r="D339" s="2"/>
      <c r="E339" s="2"/>
      <c r="F339" s="2"/>
      <c r="G339" s="2"/>
      <c r="H339" s="2"/>
      <c r="I339" s="2"/>
      <c r="J339" s="3"/>
      <c r="K339" s="2"/>
      <c r="L339" s="3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1:28" s="1" customFormat="1" x14ac:dyDescent="0.55000000000000004">
      <c r="A340" s="2"/>
      <c r="B340" s="2"/>
      <c r="C340" s="2"/>
      <c r="D340" s="2"/>
      <c r="E340" s="2"/>
      <c r="F340" s="2"/>
      <c r="G340" s="2"/>
      <c r="H340" s="2"/>
      <c r="I340" s="2"/>
      <c r="J340" s="3"/>
      <c r="K340" s="2"/>
      <c r="L340" s="3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  <row r="341" spans="1:28" s="1" customFormat="1" x14ac:dyDescent="0.55000000000000004">
      <c r="A341" s="2"/>
      <c r="B341" s="2"/>
      <c r="C341" s="2"/>
      <c r="D341" s="2"/>
      <c r="E341" s="2"/>
      <c r="F341" s="2"/>
      <c r="G341" s="2"/>
      <c r="H341" s="2"/>
      <c r="I341" s="2"/>
      <c r="J341" s="3"/>
      <c r="K341" s="2"/>
      <c r="L341" s="3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s="1" customFormat="1" x14ac:dyDescent="0.55000000000000004">
      <c r="A342" s="2"/>
      <c r="B342" s="2"/>
      <c r="C342" s="2"/>
      <c r="D342" s="2"/>
      <c r="E342" s="2"/>
      <c r="F342" s="2"/>
      <c r="G342" s="2"/>
      <c r="H342" s="2"/>
      <c r="I342" s="2"/>
      <c r="J342" s="3"/>
      <c r="K342" s="2"/>
      <c r="L342" s="3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</row>
    <row r="343" spans="1:28" s="1" customFormat="1" x14ac:dyDescent="0.55000000000000004">
      <c r="A343" s="2"/>
      <c r="B343" s="2"/>
      <c r="C343" s="2"/>
      <c r="D343" s="2"/>
      <c r="E343" s="2"/>
      <c r="F343" s="2"/>
      <c r="G343" s="2"/>
      <c r="H343" s="2"/>
      <c r="I343" s="2"/>
      <c r="J343" s="3"/>
      <c r="K343" s="2"/>
      <c r="L343" s="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</row>
    <row r="344" spans="1:28" x14ac:dyDescent="0.55000000000000004">
      <c r="A344" s="2"/>
      <c r="B344" s="2"/>
      <c r="C344" s="2"/>
      <c r="D344" s="2"/>
      <c r="E344" s="2"/>
      <c r="F344" s="2"/>
      <c r="G344" s="2"/>
      <c r="H344" s="2"/>
      <c r="I344" s="2"/>
      <c r="J344" s="3"/>
      <c r="K344" s="2"/>
      <c r="L344" s="3"/>
    </row>
  </sheetData>
  <sheetProtection sheet="1" selectLockedCells="1"/>
  <mergeCells count="11">
    <mergeCell ref="A17:L17"/>
    <mergeCell ref="E21:G21"/>
    <mergeCell ref="H20:L20"/>
    <mergeCell ref="H21:L21"/>
    <mergeCell ref="H25:L25"/>
    <mergeCell ref="C20:D20"/>
    <mergeCell ref="C21:D21"/>
    <mergeCell ref="C22:D22"/>
    <mergeCell ref="E19:G19"/>
    <mergeCell ref="E20:G20"/>
    <mergeCell ref="H19:L19"/>
  </mergeCells>
  <phoneticPr fontId="2"/>
  <conditionalFormatting sqref="B27:B50">
    <cfRule type="expression" dxfId="9" priority="9">
      <formula>OR(AA27=2)</formula>
    </cfRule>
  </conditionalFormatting>
  <conditionalFormatting sqref="C27:C50">
    <cfRule type="expression" dxfId="8" priority="8">
      <formula>OR(AA27=2)</formula>
    </cfRule>
  </conditionalFormatting>
  <conditionalFormatting sqref="D27:D50">
    <cfRule type="expression" dxfId="7" priority="7">
      <formula>OR(AA27=2)</formula>
    </cfRule>
  </conditionalFormatting>
  <conditionalFormatting sqref="E27:E50">
    <cfRule type="expression" dxfId="6" priority="6">
      <formula>OR(AA27=2)</formula>
    </cfRule>
    <cfRule type="expression" dxfId="5" priority="10">
      <formula>OR(AD27=2)</formula>
    </cfRule>
  </conditionalFormatting>
  <conditionalFormatting sqref="F27:F50">
    <cfRule type="expression" dxfId="4" priority="5">
      <formula>OR(AA27=2)</formula>
    </cfRule>
  </conditionalFormatting>
  <conditionalFormatting sqref="G27:G50">
    <cfRule type="expression" dxfId="3" priority="4">
      <formula>OR(AA27=2)</formula>
    </cfRule>
  </conditionalFormatting>
  <conditionalFormatting sqref="H27:H50">
    <cfRule type="expression" dxfId="2" priority="3">
      <formula>OR(AA27=2)</formula>
    </cfRule>
  </conditionalFormatting>
  <conditionalFormatting sqref="J27:J50">
    <cfRule type="expression" dxfId="1" priority="2">
      <formula>OR(AA27=2)</formula>
    </cfRule>
  </conditionalFormatting>
  <conditionalFormatting sqref="L27:L50">
    <cfRule type="expression" dxfId="0" priority="1">
      <formula>OR(AA27=2)</formula>
    </cfRule>
  </conditionalFormatting>
  <dataValidations count="3">
    <dataValidation type="list" allowBlank="1" showInputMessage="1" showErrorMessage="1" sqref="E27:E50" xr:uid="{F62C58C3-DC98-4633-887F-059FE17FA8B5}">
      <formula1>$O$26:$O$28</formula1>
    </dataValidation>
    <dataValidation type="list" allowBlank="1" showInputMessage="1" showErrorMessage="1" sqref="F27:F50" xr:uid="{FAA1B42F-B194-4551-8F8D-505486E877DA}">
      <formula1>$P$26:$P$28</formula1>
    </dataValidation>
    <dataValidation type="list" allowBlank="1" showInputMessage="1" showErrorMessage="1" sqref="G27:G50" xr:uid="{994E79E7-FFA2-48F8-9472-EA0257552ACE}">
      <formula1>INDIRECT(N27)</formula1>
    </dataValidation>
  </dataValidations>
  <pageMargins left="0.9055118110236221" right="0.70866141732283472" top="0.35433070866141736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FC0-CA82-4356-ABF4-9A663A01B3B8}">
  <dimension ref="A1:X329"/>
  <sheetViews>
    <sheetView showGridLines="0" zoomScaleNormal="100" workbookViewId="0">
      <selection activeCell="A23" sqref="A23"/>
    </sheetView>
  </sheetViews>
  <sheetFormatPr defaultColWidth="9" defaultRowHeight="18" x14ac:dyDescent="0.55000000000000004"/>
  <cols>
    <col min="1" max="1" width="8.08203125" style="47" customWidth="1"/>
    <col min="2" max="2" width="10.58203125" style="47" customWidth="1"/>
    <col min="3" max="4" width="20.58203125" style="47" customWidth="1"/>
    <col min="5" max="6" width="7.58203125" style="47" customWidth="1"/>
    <col min="7" max="7" width="15.58203125" style="47" customWidth="1"/>
    <col min="8" max="8" width="6.58203125" style="47" customWidth="1"/>
    <col min="9" max="9" width="3.58203125" style="47" customWidth="1"/>
    <col min="10" max="10" width="6.58203125" style="46" customWidth="1"/>
    <col min="11" max="11" width="3.58203125" style="47" customWidth="1"/>
    <col min="12" max="12" width="6.58203125" style="46" customWidth="1"/>
    <col min="13" max="13" width="9" style="45"/>
    <col min="14" max="20" width="9" style="45" hidden="1" customWidth="1"/>
    <col min="21" max="16384" width="9" style="45"/>
  </cols>
  <sheetData>
    <row r="1" spans="1:12" x14ac:dyDescent="0.55000000000000004">
      <c r="A1" s="9" t="s">
        <v>195</v>
      </c>
      <c r="B1" s="92"/>
      <c r="C1" s="92"/>
      <c r="D1" s="92"/>
      <c r="E1" s="92"/>
      <c r="F1" s="92"/>
      <c r="G1" s="92"/>
      <c r="H1" s="92"/>
      <c r="I1" s="91"/>
      <c r="J1" s="92"/>
      <c r="K1" s="91"/>
      <c r="L1" s="90"/>
    </row>
    <row r="2" spans="1:12" x14ac:dyDescent="0.55000000000000004">
      <c r="A2" s="9" t="s">
        <v>209</v>
      </c>
      <c r="B2" s="92"/>
      <c r="C2" s="92"/>
      <c r="D2" s="92"/>
      <c r="E2" s="92"/>
      <c r="F2" s="92"/>
      <c r="G2" s="92"/>
      <c r="H2" s="92"/>
      <c r="I2" s="91"/>
      <c r="J2" s="92"/>
      <c r="K2" s="91"/>
      <c r="L2" s="90"/>
    </row>
    <row r="3" spans="1:12" x14ac:dyDescent="0.55000000000000004">
      <c r="A3" s="9" t="s">
        <v>208</v>
      </c>
      <c r="B3" s="92"/>
      <c r="C3" s="92"/>
      <c r="D3" s="92"/>
      <c r="E3" s="92"/>
      <c r="F3" s="92"/>
      <c r="G3" s="92"/>
      <c r="H3" s="92"/>
      <c r="I3" s="91"/>
      <c r="J3" s="92"/>
      <c r="K3" s="91"/>
      <c r="L3" s="90"/>
    </row>
    <row r="4" spans="1:12" x14ac:dyDescent="0.55000000000000004">
      <c r="A4" s="9" t="s">
        <v>194</v>
      </c>
      <c r="B4" s="92"/>
      <c r="C4" s="92"/>
      <c r="D4" s="92"/>
      <c r="E4" s="92"/>
      <c r="F4" s="92"/>
      <c r="G4" s="92"/>
      <c r="H4" s="92"/>
      <c r="I4" s="91"/>
      <c r="J4" s="92"/>
      <c r="K4" s="91"/>
      <c r="L4" s="90"/>
    </row>
    <row r="5" spans="1:12" x14ac:dyDescent="0.55000000000000004">
      <c r="A5" s="9" t="s">
        <v>193</v>
      </c>
      <c r="B5" s="92"/>
      <c r="C5" s="92"/>
      <c r="D5" s="92"/>
      <c r="E5" s="92"/>
      <c r="F5" s="92"/>
      <c r="G5" s="92"/>
      <c r="H5" s="92"/>
      <c r="I5" s="91"/>
      <c r="J5" s="92"/>
      <c r="K5" s="91"/>
      <c r="L5" s="90"/>
    </row>
    <row r="6" spans="1:12" x14ac:dyDescent="0.55000000000000004">
      <c r="A6" s="9" t="s">
        <v>192</v>
      </c>
      <c r="B6" s="92"/>
      <c r="C6" s="92"/>
      <c r="D6" s="92"/>
      <c r="E6" s="92"/>
      <c r="F6" s="92"/>
      <c r="G6" s="92"/>
      <c r="H6" s="92"/>
      <c r="I6" s="91"/>
      <c r="J6" s="92"/>
      <c r="K6" s="91"/>
      <c r="L6" s="90"/>
    </row>
    <row r="7" spans="1:12" x14ac:dyDescent="0.55000000000000004">
      <c r="A7" s="9" t="s">
        <v>191</v>
      </c>
      <c r="B7" s="92"/>
      <c r="C7" s="92"/>
      <c r="D7" s="92"/>
      <c r="E7" s="92"/>
      <c r="F7" s="92"/>
      <c r="G7" s="92"/>
      <c r="H7" s="92"/>
      <c r="I7" s="91"/>
      <c r="J7" s="92"/>
      <c r="K7" s="91"/>
      <c r="L7" s="90"/>
    </row>
    <row r="8" spans="1:12" x14ac:dyDescent="0.55000000000000004">
      <c r="A8" s="9" t="s">
        <v>190</v>
      </c>
      <c r="B8" s="92"/>
      <c r="C8" s="92"/>
      <c r="D8" s="92"/>
      <c r="E8" s="92"/>
      <c r="F8" s="92"/>
      <c r="G8" s="92"/>
      <c r="H8" s="92"/>
      <c r="I8" s="91"/>
      <c r="J8" s="92"/>
      <c r="K8" s="91"/>
      <c r="L8" s="90"/>
    </row>
    <row r="9" spans="1:12" x14ac:dyDescent="0.55000000000000004">
      <c r="A9" s="9" t="s">
        <v>189</v>
      </c>
      <c r="B9" s="92"/>
      <c r="C9" s="92"/>
      <c r="D9" s="92"/>
      <c r="E9" s="92"/>
      <c r="F9" s="92"/>
      <c r="G9" s="92"/>
      <c r="H9" s="92"/>
      <c r="I9" s="91"/>
      <c r="J9" s="92"/>
      <c r="K9" s="91"/>
      <c r="L9" s="90"/>
    </row>
    <row r="10" spans="1:12" x14ac:dyDescent="0.55000000000000004">
      <c r="A10" s="9" t="s">
        <v>24</v>
      </c>
      <c r="B10" s="92"/>
      <c r="C10" s="92"/>
      <c r="D10" s="92"/>
      <c r="E10" s="92"/>
      <c r="F10" s="92"/>
      <c r="G10" s="92"/>
      <c r="H10" s="92"/>
      <c r="I10" s="91"/>
      <c r="J10" s="92"/>
      <c r="K10" s="91"/>
      <c r="L10" s="90"/>
    </row>
    <row r="11" spans="1:12" x14ac:dyDescent="0.55000000000000004">
      <c r="A11" s="9" t="s">
        <v>188</v>
      </c>
      <c r="B11" s="92"/>
      <c r="C11" s="92"/>
      <c r="D11" s="92"/>
      <c r="E11" s="92"/>
      <c r="F11" s="92"/>
      <c r="G11" s="92"/>
      <c r="H11" s="92"/>
      <c r="I11" s="91"/>
      <c r="J11" s="92"/>
      <c r="K11" s="91"/>
      <c r="L11" s="90"/>
    </row>
    <row r="12" spans="1:12" x14ac:dyDescent="0.55000000000000004">
      <c r="A12" s="9" t="s">
        <v>187</v>
      </c>
      <c r="B12" s="92"/>
      <c r="C12" s="92"/>
      <c r="D12" s="92"/>
      <c r="E12" s="92"/>
      <c r="F12" s="92"/>
      <c r="G12" s="92"/>
      <c r="H12" s="92"/>
      <c r="I12" s="91"/>
      <c r="J12" s="92"/>
      <c r="K12" s="91"/>
      <c r="L12" s="90"/>
    </row>
    <row r="13" spans="1:12" x14ac:dyDescent="0.55000000000000004">
      <c r="A13" s="9" t="s">
        <v>186</v>
      </c>
      <c r="B13" s="92"/>
      <c r="C13" s="92"/>
      <c r="D13" s="92"/>
      <c r="E13" s="92"/>
      <c r="F13" s="92"/>
      <c r="G13" s="92"/>
      <c r="H13" s="92"/>
      <c r="I13" s="91"/>
      <c r="J13" s="92"/>
      <c r="K13" s="91"/>
      <c r="L13" s="90"/>
    </row>
    <row r="14" spans="1:12" x14ac:dyDescent="0.55000000000000004">
      <c r="A14" s="9" t="s">
        <v>25</v>
      </c>
      <c r="B14" s="92"/>
      <c r="C14" s="92"/>
      <c r="D14" s="92"/>
      <c r="E14" s="92"/>
      <c r="F14" s="92"/>
      <c r="G14" s="92"/>
      <c r="H14" s="92"/>
      <c r="I14" s="91"/>
      <c r="J14" s="92"/>
      <c r="K14" s="91"/>
      <c r="L14" s="90"/>
    </row>
    <row r="15" spans="1:12" customFormat="1" ht="30" customHeight="1" x14ac:dyDescent="0.55000000000000004">
      <c r="A15" s="97" t="s">
        <v>252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2" customFormat="1" ht="37.5" customHeight="1" x14ac:dyDescent="0.55000000000000004">
      <c r="A16" s="22"/>
      <c r="B16" s="42" t="s">
        <v>162</v>
      </c>
      <c r="C16" s="24" t="str">
        <f>IF(データ入力!C19="","",データ入力!C19)</f>
        <v/>
      </c>
      <c r="D16" s="6"/>
      <c r="E16" s="101" t="s">
        <v>185</v>
      </c>
      <c r="F16" s="101"/>
      <c r="G16" s="102"/>
      <c r="H16" s="103" t="str">
        <f>IF(データ入力!H19="","",データ入力!H19)</f>
        <v/>
      </c>
      <c r="I16" s="104"/>
      <c r="J16" s="104"/>
      <c r="K16" s="104"/>
      <c r="L16" s="105"/>
    </row>
    <row r="17" spans="1:19" customFormat="1" ht="21" customHeight="1" x14ac:dyDescent="0.55000000000000004">
      <c r="A17" s="1"/>
      <c r="B17" s="22" t="s">
        <v>163</v>
      </c>
      <c r="C17" s="99" t="str">
        <f>IF(データ入力!C20="","",データ入力!C20)</f>
        <v/>
      </c>
      <c r="D17" s="100"/>
      <c r="E17" s="101" t="s">
        <v>16</v>
      </c>
      <c r="F17" s="101"/>
      <c r="G17" s="102"/>
      <c r="H17" s="103" t="str">
        <f>IF(データ入力!H20="","",データ入力!H20)</f>
        <v/>
      </c>
      <c r="I17" s="104"/>
      <c r="J17" s="104"/>
      <c r="K17" s="104"/>
      <c r="L17" s="105"/>
    </row>
    <row r="18" spans="1:19" customFormat="1" ht="21" customHeight="1" x14ac:dyDescent="0.55000000000000004">
      <c r="A18" s="1"/>
      <c r="B18" s="35" t="s">
        <v>164</v>
      </c>
      <c r="C18" s="99" t="str">
        <f>IF(データ入力!C21="","",データ入力!C21)</f>
        <v/>
      </c>
      <c r="D18" s="100"/>
      <c r="E18" s="101"/>
      <c r="F18" s="101"/>
      <c r="G18" s="101"/>
      <c r="H18" s="106"/>
      <c r="I18" s="106"/>
      <c r="J18" s="106"/>
      <c r="K18" s="106"/>
      <c r="L18" s="106"/>
    </row>
    <row r="19" spans="1:19" customFormat="1" ht="21" customHeight="1" x14ac:dyDescent="0.55000000000000004">
      <c r="A19" s="1"/>
      <c r="B19" s="35" t="s">
        <v>138</v>
      </c>
      <c r="C19" s="99" t="str">
        <f>IF(データ入力!C22="","",データ入力!C22)</f>
        <v/>
      </c>
      <c r="D19" s="100"/>
      <c r="E19" s="1"/>
      <c r="F19" s="1"/>
      <c r="G19" s="1"/>
      <c r="H19" s="1"/>
      <c r="I19" s="1"/>
      <c r="J19" s="4"/>
      <c r="K19" s="1"/>
      <c r="L19" s="4"/>
    </row>
    <row r="20" spans="1:19" customFormat="1" ht="22.5" customHeight="1" x14ac:dyDescent="0.55000000000000004">
      <c r="A20" s="1"/>
      <c r="B20" s="6" t="s">
        <v>184</v>
      </c>
      <c r="C20" s="89"/>
      <c r="D20" s="89"/>
      <c r="E20" s="1"/>
      <c r="F20" s="1"/>
      <c r="G20" s="1"/>
      <c r="H20" s="1"/>
      <c r="I20" s="1"/>
      <c r="J20" s="4"/>
      <c r="K20" s="1"/>
      <c r="L20" s="4"/>
    </row>
    <row r="21" spans="1:19" ht="15" customHeight="1" x14ac:dyDescent="0.55000000000000004">
      <c r="A21" s="5" t="s">
        <v>91</v>
      </c>
      <c r="B21" s="88" t="s">
        <v>183</v>
      </c>
      <c r="C21" s="88" t="s">
        <v>182</v>
      </c>
      <c r="D21" s="88" t="s">
        <v>1</v>
      </c>
      <c r="E21" s="23" t="s">
        <v>10</v>
      </c>
      <c r="F21" s="88" t="s">
        <v>2</v>
      </c>
      <c r="G21" s="88" t="s">
        <v>11</v>
      </c>
      <c r="H21" s="96" t="s">
        <v>3</v>
      </c>
      <c r="I21" s="96"/>
      <c r="J21" s="96"/>
      <c r="K21" s="96"/>
      <c r="L21" s="96"/>
    </row>
    <row r="22" spans="1:19" ht="27" customHeight="1" x14ac:dyDescent="0.55000000000000004">
      <c r="A22" s="25" t="s">
        <v>9</v>
      </c>
      <c r="B22" s="25">
        <v>48</v>
      </c>
      <c r="C22" s="25" t="s">
        <v>181</v>
      </c>
      <c r="D22" s="25" t="s">
        <v>180</v>
      </c>
      <c r="E22" s="25">
        <v>5</v>
      </c>
      <c r="F22" s="25" t="s">
        <v>6</v>
      </c>
      <c r="G22" s="25" t="s">
        <v>166</v>
      </c>
      <c r="H22" s="26">
        <v>1</v>
      </c>
      <c r="I22" s="27" t="s">
        <v>175</v>
      </c>
      <c r="J22" s="87" t="s">
        <v>179</v>
      </c>
      <c r="K22" s="27" t="s">
        <v>174</v>
      </c>
      <c r="L22" s="86" t="s">
        <v>178</v>
      </c>
    </row>
    <row r="23" spans="1:19" ht="27" customHeight="1" x14ac:dyDescent="0.55000000000000004">
      <c r="A23" s="81"/>
      <c r="B23" s="82" t="str">
        <f>IF(OR(C23="",データ入力!$C$18=""),"",データ入力!$C$18)</f>
        <v/>
      </c>
      <c r="C23" s="81"/>
      <c r="D23" s="81"/>
      <c r="E23" s="81"/>
      <c r="F23" s="82" t="s">
        <v>6</v>
      </c>
      <c r="G23" s="82" t="s">
        <v>176</v>
      </c>
      <c r="H23" s="85"/>
      <c r="I23" s="72" t="s">
        <v>175</v>
      </c>
      <c r="J23" s="84"/>
      <c r="K23" s="72" t="s">
        <v>174</v>
      </c>
      <c r="L23" s="83"/>
      <c r="O23" s="7">
        <v>6</v>
      </c>
      <c r="P23" s="7" t="s">
        <v>6</v>
      </c>
      <c r="Q23" s="50" t="s">
        <v>149</v>
      </c>
      <c r="R23" s="45">
        <f t="shared" ref="R23:R28" si="0">IF($F$23="","",IF($F$23="男",1,IF($F$23="女",2,"×")))</f>
        <v>1</v>
      </c>
      <c r="S23" s="45" t="str">
        <f>IF(J23="","","00"&amp;H23&amp;J23&amp;L23)</f>
        <v/>
      </c>
    </row>
    <row r="24" spans="1:19" ht="27" customHeight="1" x14ac:dyDescent="0.55000000000000004">
      <c r="A24" s="95"/>
      <c r="B24" s="82" t="str">
        <f>IF(OR(C24="",データ入力!$C$18=""),"",データ入力!$C$18)</f>
        <v/>
      </c>
      <c r="C24" s="81"/>
      <c r="D24" s="81"/>
      <c r="E24" s="81"/>
      <c r="F24" s="70"/>
      <c r="G24" s="69"/>
      <c r="H24" s="68"/>
      <c r="I24" s="66"/>
      <c r="J24" s="67"/>
      <c r="K24" s="66"/>
      <c r="L24" s="65"/>
      <c r="O24" s="7">
        <v>5</v>
      </c>
      <c r="P24" s="7" t="s">
        <v>18</v>
      </c>
      <c r="Q24" s="50" t="s">
        <v>173</v>
      </c>
      <c r="R24" s="45">
        <f t="shared" si="0"/>
        <v>1</v>
      </c>
    </row>
    <row r="25" spans="1:19" ht="27" customHeight="1" x14ac:dyDescent="0.55000000000000004">
      <c r="A25" s="81"/>
      <c r="B25" s="82" t="str">
        <f>IF(OR(C25="",データ入力!$C$18=""),"",データ入力!$C$18)</f>
        <v/>
      </c>
      <c r="C25" s="81"/>
      <c r="D25" s="81"/>
      <c r="E25" s="81"/>
      <c r="F25" s="64"/>
      <c r="G25" s="63"/>
      <c r="H25" s="62"/>
      <c r="I25" s="60"/>
      <c r="J25" s="61"/>
      <c r="K25" s="60"/>
      <c r="L25" s="59"/>
      <c r="O25" s="7">
        <v>4</v>
      </c>
      <c r="P25" s="7"/>
      <c r="Q25" s="50" t="s">
        <v>172</v>
      </c>
      <c r="R25" s="45">
        <f t="shared" si="0"/>
        <v>1</v>
      </c>
    </row>
    <row r="26" spans="1:19" ht="27" customHeight="1" x14ac:dyDescent="0.55000000000000004">
      <c r="A26" s="81"/>
      <c r="B26" s="82" t="str">
        <f>IF(OR(C26="",データ入力!$C$18=""),"",データ入力!$C$18)</f>
        <v/>
      </c>
      <c r="C26" s="81"/>
      <c r="D26" s="81"/>
      <c r="E26" s="81"/>
      <c r="F26" s="64"/>
      <c r="G26" s="63"/>
      <c r="H26" s="62"/>
      <c r="I26" s="60"/>
      <c r="J26" s="61"/>
      <c r="K26" s="60"/>
      <c r="L26" s="59"/>
      <c r="O26" s="7">
        <v>3</v>
      </c>
      <c r="P26" s="7"/>
      <c r="Q26" s="50" t="s">
        <v>151</v>
      </c>
      <c r="R26" s="45">
        <f t="shared" si="0"/>
        <v>1</v>
      </c>
    </row>
    <row r="27" spans="1:19" ht="27" customHeight="1" x14ac:dyDescent="0.55000000000000004">
      <c r="A27" s="81"/>
      <c r="B27" s="82" t="str">
        <f>IF(OR(C27="",データ入力!$C$18=""),"",データ入力!$C$18)</f>
        <v/>
      </c>
      <c r="C27" s="81"/>
      <c r="D27" s="81"/>
      <c r="E27" s="81"/>
      <c r="F27" s="64"/>
      <c r="G27" s="63"/>
      <c r="H27" s="62"/>
      <c r="I27" s="60"/>
      <c r="J27" s="61"/>
      <c r="K27" s="60"/>
      <c r="L27" s="59"/>
      <c r="O27" s="7">
        <v>2</v>
      </c>
      <c r="P27" s="7"/>
      <c r="Q27" s="50" t="s">
        <v>150</v>
      </c>
      <c r="R27" s="45">
        <f t="shared" si="0"/>
        <v>1</v>
      </c>
    </row>
    <row r="28" spans="1:19" ht="27" customHeight="1" x14ac:dyDescent="0.55000000000000004">
      <c r="A28" s="81"/>
      <c r="B28" s="82" t="str">
        <f>IF(OR(C28="",データ入力!$C$18=""),"",データ入力!$C$18)</f>
        <v/>
      </c>
      <c r="C28" s="81"/>
      <c r="D28" s="81"/>
      <c r="E28" s="81"/>
      <c r="F28" s="64"/>
      <c r="G28" s="63"/>
      <c r="H28" s="62"/>
      <c r="I28" s="60"/>
      <c r="J28" s="61"/>
      <c r="K28" s="60"/>
      <c r="L28" s="59"/>
      <c r="O28" s="7">
        <v>1</v>
      </c>
      <c r="Q28" s="50" t="s">
        <v>171</v>
      </c>
      <c r="R28" s="45">
        <f t="shared" si="0"/>
        <v>1</v>
      </c>
    </row>
    <row r="29" spans="1:19" ht="27" customHeight="1" x14ac:dyDescent="0.55000000000000004">
      <c r="A29" s="80"/>
      <c r="B29" s="79"/>
      <c r="C29" s="79"/>
      <c r="D29" s="78"/>
      <c r="E29" s="78"/>
      <c r="F29" s="78"/>
      <c r="G29" s="78"/>
      <c r="H29" s="78"/>
      <c r="I29" s="76"/>
      <c r="J29" s="77"/>
      <c r="K29" s="76"/>
      <c r="L29" s="75"/>
      <c r="Q29" s="50" t="s">
        <v>177</v>
      </c>
    </row>
    <row r="30" spans="1:19" ht="27" customHeight="1" x14ac:dyDescent="0.55000000000000004">
      <c r="A30" s="57"/>
      <c r="B30" s="58" t="str">
        <f>IF(OR(C30="",データ入力!$C$18=""),"",データ入力!$C$18)</f>
        <v/>
      </c>
      <c r="C30" s="57"/>
      <c r="D30" s="57"/>
      <c r="E30" s="57"/>
      <c r="F30" s="58" t="s">
        <v>18</v>
      </c>
      <c r="G30" s="58" t="s">
        <v>176</v>
      </c>
      <c r="H30" s="74"/>
      <c r="I30" s="72" t="s">
        <v>175</v>
      </c>
      <c r="J30" s="73"/>
      <c r="K30" s="72" t="s">
        <v>174</v>
      </c>
      <c r="L30" s="71"/>
      <c r="O30" s="7">
        <v>5</v>
      </c>
      <c r="P30" s="7" t="s">
        <v>6</v>
      </c>
      <c r="Q30" s="50" t="s">
        <v>149</v>
      </c>
      <c r="R30" s="45">
        <f t="shared" ref="R30:R35" si="1">IF($F$30="","",IF($F$30="男",1,IF($F$30="女",2,"×")))</f>
        <v>2</v>
      </c>
      <c r="S30" s="45" t="str">
        <f>IF(J30="","","00"&amp;H30&amp;J30&amp;L30)</f>
        <v/>
      </c>
    </row>
    <row r="31" spans="1:19" ht="27" customHeight="1" x14ac:dyDescent="0.55000000000000004">
      <c r="A31" s="57"/>
      <c r="B31" s="58" t="str">
        <f>IF(OR(C31="",データ入力!$C$18=""),"",データ入力!$C$18)</f>
        <v/>
      </c>
      <c r="C31" s="57"/>
      <c r="D31" s="57"/>
      <c r="E31" s="57"/>
      <c r="F31" s="70"/>
      <c r="G31" s="69"/>
      <c r="H31" s="68"/>
      <c r="I31" s="66"/>
      <c r="J31" s="67"/>
      <c r="K31" s="66"/>
      <c r="L31" s="65"/>
      <c r="O31" s="7">
        <v>6</v>
      </c>
      <c r="P31" s="7" t="s">
        <v>18</v>
      </c>
      <c r="Q31" s="50" t="s">
        <v>173</v>
      </c>
      <c r="R31" s="45">
        <f t="shared" si="1"/>
        <v>2</v>
      </c>
    </row>
    <row r="32" spans="1:19" ht="27" customHeight="1" x14ac:dyDescent="0.55000000000000004">
      <c r="A32" s="57"/>
      <c r="B32" s="58" t="str">
        <f>IF(OR(C32="",データ入力!$C$18=""),"",データ入力!$C$18)</f>
        <v/>
      </c>
      <c r="C32" s="57"/>
      <c r="D32" s="57"/>
      <c r="E32" s="57"/>
      <c r="F32" s="64"/>
      <c r="G32" s="63"/>
      <c r="H32" s="62"/>
      <c r="I32" s="60"/>
      <c r="J32" s="61"/>
      <c r="K32" s="60"/>
      <c r="L32" s="59"/>
      <c r="O32" s="7"/>
      <c r="P32" s="7"/>
      <c r="Q32" s="50" t="s">
        <v>172</v>
      </c>
      <c r="R32" s="45">
        <f t="shared" si="1"/>
        <v>2</v>
      </c>
    </row>
    <row r="33" spans="1:24" ht="27" customHeight="1" x14ac:dyDescent="0.55000000000000004">
      <c r="A33" s="57"/>
      <c r="B33" s="58" t="str">
        <f>IF(OR(C33="",データ入力!$C$18=""),"",データ入力!$C$18)</f>
        <v/>
      </c>
      <c r="C33" s="57"/>
      <c r="D33" s="57"/>
      <c r="E33" s="57"/>
      <c r="F33" s="64"/>
      <c r="G33" s="63"/>
      <c r="H33" s="62"/>
      <c r="I33" s="60"/>
      <c r="J33" s="61"/>
      <c r="K33" s="60"/>
      <c r="L33" s="59"/>
      <c r="O33" s="7"/>
      <c r="P33" s="7"/>
      <c r="Q33" s="50" t="s">
        <v>151</v>
      </c>
      <c r="R33" s="45">
        <f t="shared" si="1"/>
        <v>2</v>
      </c>
    </row>
    <row r="34" spans="1:24" ht="27" customHeight="1" x14ac:dyDescent="0.55000000000000004">
      <c r="A34" s="57"/>
      <c r="B34" s="58" t="str">
        <f>IF(OR(C34="",データ入力!$C$18=""),"",データ入力!$C$18)</f>
        <v/>
      </c>
      <c r="C34" s="57"/>
      <c r="D34" s="57"/>
      <c r="E34" s="57"/>
      <c r="F34" s="64"/>
      <c r="G34" s="63"/>
      <c r="H34" s="62"/>
      <c r="I34" s="60"/>
      <c r="J34" s="61"/>
      <c r="K34" s="60"/>
      <c r="L34" s="59"/>
      <c r="O34" s="7"/>
      <c r="P34" s="7"/>
      <c r="Q34" s="50" t="s">
        <v>150</v>
      </c>
      <c r="R34" s="45">
        <f t="shared" si="1"/>
        <v>2</v>
      </c>
    </row>
    <row r="35" spans="1:24" ht="27" customHeight="1" x14ac:dyDescent="0.55000000000000004">
      <c r="A35" s="57"/>
      <c r="B35" s="58" t="str">
        <f>IF(OR(C35="",データ入力!$C$18=""),"",データ入力!$C$18)</f>
        <v/>
      </c>
      <c r="C35" s="57"/>
      <c r="D35" s="57"/>
      <c r="E35" s="57"/>
      <c r="F35" s="56"/>
      <c r="G35" s="55"/>
      <c r="H35" s="54"/>
      <c r="I35" s="52"/>
      <c r="J35" s="53"/>
      <c r="K35" s="52"/>
      <c r="L35" s="51"/>
      <c r="Q35" s="50" t="s">
        <v>171</v>
      </c>
      <c r="R35" s="45">
        <f t="shared" si="1"/>
        <v>2</v>
      </c>
    </row>
    <row r="36" spans="1:24" ht="22.5" customHeight="1" x14ac:dyDescent="0.55000000000000004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Q36" s="50" t="s">
        <v>170</v>
      </c>
    </row>
    <row r="37" spans="1:24" ht="22.5" customHeight="1" x14ac:dyDescent="0.55000000000000004">
      <c r="A37" s="45"/>
      <c r="B37" s="17"/>
      <c r="C37" s="17"/>
      <c r="D37" s="17"/>
      <c r="E37" s="17"/>
      <c r="F37" s="17"/>
      <c r="G37" s="17"/>
      <c r="H37" s="45"/>
      <c r="I37" s="45"/>
      <c r="J37" s="45"/>
      <c r="K37" s="45"/>
      <c r="L37" s="45"/>
      <c r="Q37" s="50" t="s">
        <v>169</v>
      </c>
    </row>
    <row r="38" spans="1:24" ht="32.25" customHeight="1" x14ac:dyDescent="0.55000000000000004">
      <c r="A38" s="45"/>
      <c r="B38" s="17"/>
      <c r="C38" s="45"/>
      <c r="D38" s="45"/>
      <c r="E38" s="45"/>
      <c r="F38" s="45"/>
      <c r="G38" s="45"/>
      <c r="H38" s="45"/>
      <c r="I38" s="45"/>
      <c r="J38" s="45"/>
      <c r="K38" s="45"/>
      <c r="L38" s="45"/>
      <c r="Q38" s="50" t="s">
        <v>168</v>
      </c>
    </row>
    <row r="39" spans="1:24" ht="9" customHeight="1" x14ac:dyDescent="0.55000000000000004">
      <c r="A39" s="49"/>
      <c r="B39" s="49"/>
      <c r="C39" s="49"/>
      <c r="D39" s="49"/>
      <c r="E39" s="49"/>
      <c r="F39" s="49"/>
      <c r="G39" s="49"/>
      <c r="H39" s="49"/>
      <c r="I39" s="49"/>
      <c r="J39" s="48"/>
      <c r="K39" s="49"/>
      <c r="L39" s="48"/>
      <c r="Q39" s="50" t="s">
        <v>167</v>
      </c>
    </row>
    <row r="40" spans="1:24" ht="6" customHeight="1" x14ac:dyDescent="0.55000000000000004">
      <c r="A40" s="49"/>
      <c r="B40" s="49"/>
      <c r="C40" s="49"/>
      <c r="D40" s="49"/>
      <c r="E40" s="49"/>
      <c r="F40" s="49"/>
      <c r="G40" s="49"/>
      <c r="H40" s="49"/>
      <c r="I40" s="49"/>
      <c r="J40" s="48"/>
      <c r="K40" s="49"/>
      <c r="L40" s="48"/>
    </row>
    <row r="41" spans="1:24" ht="20.149999999999999" customHeight="1" x14ac:dyDescent="0.55000000000000004">
      <c r="A41" s="49"/>
      <c r="B41" s="49"/>
      <c r="C41" s="49"/>
      <c r="D41" s="49"/>
      <c r="E41" s="49"/>
      <c r="F41" s="49"/>
      <c r="G41" s="49"/>
      <c r="H41" s="49"/>
      <c r="I41" s="49"/>
      <c r="J41" s="48"/>
      <c r="K41" s="49"/>
      <c r="L41" s="48"/>
      <c r="Q41" s="50"/>
    </row>
    <row r="42" spans="1:24" ht="17.25" customHeight="1" x14ac:dyDescent="0.55000000000000004">
      <c r="A42" s="49"/>
      <c r="B42" s="49"/>
      <c r="C42" s="49"/>
      <c r="D42" s="49"/>
      <c r="E42" s="49"/>
      <c r="F42" s="49"/>
      <c r="G42" s="49"/>
      <c r="H42" s="49"/>
      <c r="I42" s="49"/>
      <c r="J42" s="48"/>
      <c r="K42" s="49"/>
      <c r="L42" s="48"/>
      <c r="Q42" s="50" t="s">
        <v>166</v>
      </c>
    </row>
    <row r="43" spans="1:24" x14ac:dyDescent="0.55000000000000004">
      <c r="A43" s="49"/>
      <c r="B43" s="49"/>
      <c r="C43" s="49"/>
      <c r="D43" s="49"/>
      <c r="E43" s="49"/>
      <c r="F43" s="49"/>
      <c r="G43" s="49"/>
      <c r="H43" s="49"/>
      <c r="I43" s="49"/>
      <c r="J43" s="48"/>
      <c r="K43" s="49"/>
      <c r="L43" s="48"/>
      <c r="Q43" s="50" t="s">
        <v>165</v>
      </c>
    </row>
    <row r="44" spans="1:24" x14ac:dyDescent="0.55000000000000004">
      <c r="A44" s="49"/>
      <c r="B44" s="49"/>
      <c r="C44" s="49"/>
      <c r="D44" s="49"/>
      <c r="E44" s="49"/>
      <c r="F44" s="49"/>
      <c r="G44" s="49"/>
      <c r="H44" s="49"/>
      <c r="I44" s="49"/>
      <c r="J44" s="48"/>
      <c r="K44" s="49"/>
      <c r="L44" s="48"/>
    </row>
    <row r="45" spans="1:24" x14ac:dyDescent="0.55000000000000004">
      <c r="A45" s="49"/>
      <c r="B45" s="49"/>
      <c r="C45" s="49"/>
      <c r="D45" s="49"/>
      <c r="E45" s="49"/>
      <c r="F45" s="49"/>
      <c r="G45" s="49"/>
      <c r="H45" s="49"/>
      <c r="I45" s="49"/>
      <c r="J45" s="48"/>
      <c r="K45" s="49"/>
      <c r="L45" s="48"/>
    </row>
    <row r="46" spans="1:24" s="47" customFormat="1" x14ac:dyDescent="0.55000000000000004">
      <c r="A46" s="49"/>
      <c r="B46" s="49"/>
      <c r="C46" s="49"/>
      <c r="D46" s="49"/>
      <c r="E46" s="49"/>
      <c r="F46" s="49"/>
      <c r="G46" s="49"/>
      <c r="H46" s="49"/>
      <c r="I46" s="49"/>
      <c r="J46" s="48"/>
      <c r="K46" s="49"/>
      <c r="L46" s="48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  <row r="47" spans="1:24" s="47" customFormat="1" x14ac:dyDescent="0.55000000000000004">
      <c r="A47" s="49"/>
      <c r="B47" s="49"/>
      <c r="C47" s="49"/>
      <c r="D47" s="49"/>
      <c r="E47" s="49"/>
      <c r="F47" s="49"/>
      <c r="G47" s="49"/>
      <c r="H47" s="49"/>
      <c r="I47" s="49"/>
      <c r="J47" s="48"/>
      <c r="K47" s="49"/>
      <c r="L47" s="48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s="47" customFormat="1" x14ac:dyDescent="0.55000000000000004">
      <c r="A48" s="49"/>
      <c r="B48" s="49"/>
      <c r="C48" s="49"/>
      <c r="D48" s="49"/>
      <c r="E48" s="49"/>
      <c r="F48" s="49"/>
      <c r="G48" s="49"/>
      <c r="H48" s="49"/>
      <c r="I48" s="49"/>
      <c r="J48" s="48"/>
      <c r="K48" s="49"/>
      <c r="L48" s="48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s="47" customFormat="1" x14ac:dyDescent="0.55000000000000004">
      <c r="A49" s="49"/>
      <c r="B49" s="49"/>
      <c r="C49" s="49"/>
      <c r="D49" s="49"/>
      <c r="E49" s="49"/>
      <c r="F49" s="49"/>
      <c r="G49" s="49"/>
      <c r="H49" s="49"/>
      <c r="I49" s="49"/>
      <c r="J49" s="48"/>
      <c r="K49" s="49"/>
      <c r="L49" s="48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s="47" customFormat="1" x14ac:dyDescent="0.55000000000000004">
      <c r="A50" s="49"/>
      <c r="B50" s="49"/>
      <c r="C50" s="49"/>
      <c r="D50" s="49"/>
      <c r="E50" s="49"/>
      <c r="F50" s="49"/>
      <c r="G50" s="49"/>
      <c r="H50" s="49"/>
      <c r="I50" s="49"/>
      <c r="J50" s="48"/>
      <c r="K50" s="49"/>
      <c r="L50" s="48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</row>
    <row r="51" spans="1:24" s="47" customFormat="1" x14ac:dyDescent="0.55000000000000004">
      <c r="A51" s="49"/>
      <c r="B51" s="49"/>
      <c r="C51" s="49"/>
      <c r="D51" s="49"/>
      <c r="E51" s="49"/>
      <c r="F51" s="49"/>
      <c r="G51" s="49"/>
      <c r="H51" s="49"/>
      <c r="I51" s="49"/>
      <c r="J51" s="48"/>
      <c r="K51" s="49"/>
      <c r="L51" s="48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</row>
    <row r="52" spans="1:24" s="47" customFormat="1" x14ac:dyDescent="0.55000000000000004">
      <c r="A52" s="49"/>
      <c r="B52" s="49"/>
      <c r="C52" s="49"/>
      <c r="D52" s="49"/>
      <c r="E52" s="49"/>
      <c r="F52" s="49"/>
      <c r="G52" s="49"/>
      <c r="H52" s="49"/>
      <c r="I52" s="49"/>
      <c r="J52" s="48"/>
      <c r="K52" s="49"/>
      <c r="L52" s="48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s="47" customFormat="1" x14ac:dyDescent="0.55000000000000004">
      <c r="A53" s="49"/>
      <c r="B53" s="49"/>
      <c r="C53" s="49"/>
      <c r="D53" s="49"/>
      <c r="E53" s="49"/>
      <c r="F53" s="49"/>
      <c r="G53" s="49"/>
      <c r="H53" s="49"/>
      <c r="I53" s="49"/>
      <c r="J53" s="48"/>
      <c r="K53" s="49"/>
      <c r="L53" s="48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s="47" customFormat="1" x14ac:dyDescent="0.55000000000000004">
      <c r="A54" s="49"/>
      <c r="B54" s="49"/>
      <c r="C54" s="49"/>
      <c r="D54" s="49"/>
      <c r="E54" s="49"/>
      <c r="F54" s="49"/>
      <c r="G54" s="49"/>
      <c r="H54" s="49"/>
      <c r="I54" s="49"/>
      <c r="J54" s="48"/>
      <c r="K54" s="49"/>
      <c r="L54" s="48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s="47" customFormat="1" x14ac:dyDescent="0.55000000000000004">
      <c r="A55" s="49"/>
      <c r="B55" s="49"/>
      <c r="C55" s="49"/>
      <c r="D55" s="49"/>
      <c r="E55" s="49"/>
      <c r="F55" s="49"/>
      <c r="G55" s="49"/>
      <c r="H55" s="49"/>
      <c r="I55" s="49"/>
      <c r="J55" s="48"/>
      <c r="K55" s="49"/>
      <c r="L55" s="48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s="47" customFormat="1" x14ac:dyDescent="0.55000000000000004">
      <c r="A56" s="49"/>
      <c r="B56" s="49"/>
      <c r="C56" s="49"/>
      <c r="D56" s="49"/>
      <c r="E56" s="49"/>
      <c r="F56" s="49"/>
      <c r="G56" s="49"/>
      <c r="H56" s="49"/>
      <c r="I56" s="49"/>
      <c r="J56" s="48"/>
      <c r="K56" s="49"/>
      <c r="L56" s="48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s="47" customFormat="1" x14ac:dyDescent="0.55000000000000004">
      <c r="A57" s="49"/>
      <c r="B57" s="49"/>
      <c r="C57" s="49"/>
      <c r="D57" s="49"/>
      <c r="E57" s="49"/>
      <c r="F57" s="49"/>
      <c r="G57" s="49"/>
      <c r="H57" s="49"/>
      <c r="I57" s="49"/>
      <c r="J57" s="48"/>
      <c r="K57" s="49"/>
      <c r="L57" s="48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s="47" customFormat="1" x14ac:dyDescent="0.55000000000000004">
      <c r="A58" s="49"/>
      <c r="B58" s="49"/>
      <c r="C58" s="49"/>
      <c r="D58" s="49"/>
      <c r="E58" s="49"/>
      <c r="F58" s="49"/>
      <c r="G58" s="49"/>
      <c r="H58" s="49"/>
      <c r="I58" s="49"/>
      <c r="J58" s="48"/>
      <c r="K58" s="49"/>
      <c r="L58" s="48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s="47" customFormat="1" x14ac:dyDescent="0.55000000000000004">
      <c r="A59" s="49"/>
      <c r="B59" s="49"/>
      <c r="C59" s="49"/>
      <c r="D59" s="49"/>
      <c r="E59" s="49"/>
      <c r="F59" s="49"/>
      <c r="G59" s="49"/>
      <c r="H59" s="49"/>
      <c r="I59" s="49"/>
      <c r="J59" s="48"/>
      <c r="K59" s="49"/>
      <c r="L59" s="48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s="47" customFormat="1" x14ac:dyDescent="0.55000000000000004">
      <c r="A60" s="49"/>
      <c r="B60" s="49"/>
      <c r="C60" s="49"/>
      <c r="D60" s="49"/>
      <c r="E60" s="49"/>
      <c r="F60" s="49"/>
      <c r="G60" s="49"/>
      <c r="H60" s="49"/>
      <c r="I60" s="49"/>
      <c r="J60" s="48"/>
      <c r="K60" s="49"/>
      <c r="L60" s="48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s="47" customFormat="1" x14ac:dyDescent="0.55000000000000004">
      <c r="A61" s="49"/>
      <c r="B61" s="49"/>
      <c r="C61" s="49"/>
      <c r="D61" s="49"/>
      <c r="E61" s="49"/>
      <c r="F61" s="49"/>
      <c r="G61" s="49"/>
      <c r="H61" s="49"/>
      <c r="I61" s="49"/>
      <c r="J61" s="48"/>
      <c r="K61" s="49"/>
      <c r="L61" s="48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s="47" customFormat="1" x14ac:dyDescent="0.55000000000000004">
      <c r="A62" s="49"/>
      <c r="B62" s="49"/>
      <c r="C62" s="49"/>
      <c r="D62" s="49"/>
      <c r="E62" s="49"/>
      <c r="F62" s="49"/>
      <c r="G62" s="49"/>
      <c r="H62" s="49"/>
      <c r="I62" s="49"/>
      <c r="J62" s="48"/>
      <c r="K62" s="49"/>
      <c r="L62" s="48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s="47" customFormat="1" x14ac:dyDescent="0.55000000000000004">
      <c r="A63" s="49"/>
      <c r="B63" s="49"/>
      <c r="C63" s="49"/>
      <c r="D63" s="49"/>
      <c r="E63" s="49"/>
      <c r="F63" s="49"/>
      <c r="G63" s="49"/>
      <c r="H63" s="49"/>
      <c r="I63" s="49"/>
      <c r="J63" s="48"/>
      <c r="K63" s="49"/>
      <c r="L63" s="48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s="47" customFormat="1" x14ac:dyDescent="0.55000000000000004">
      <c r="A64" s="49"/>
      <c r="B64" s="49"/>
      <c r="C64" s="49"/>
      <c r="D64" s="49"/>
      <c r="E64" s="49"/>
      <c r="F64" s="49"/>
      <c r="G64" s="49"/>
      <c r="H64" s="49"/>
      <c r="I64" s="49"/>
      <c r="J64" s="48"/>
      <c r="K64" s="49"/>
      <c r="L64" s="48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s="47" customFormat="1" x14ac:dyDescent="0.55000000000000004">
      <c r="A65" s="49"/>
      <c r="B65" s="49"/>
      <c r="C65" s="49"/>
      <c r="D65" s="49"/>
      <c r="E65" s="49"/>
      <c r="F65" s="49"/>
      <c r="G65" s="49"/>
      <c r="H65" s="49"/>
      <c r="I65" s="49"/>
      <c r="J65" s="48"/>
      <c r="K65" s="49"/>
      <c r="L65" s="48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s="47" customFormat="1" x14ac:dyDescent="0.55000000000000004">
      <c r="A66" s="49"/>
      <c r="B66" s="49"/>
      <c r="C66" s="49"/>
      <c r="D66" s="49"/>
      <c r="E66" s="49"/>
      <c r="F66" s="49"/>
      <c r="G66" s="49"/>
      <c r="H66" s="49"/>
      <c r="I66" s="49"/>
      <c r="J66" s="48"/>
      <c r="K66" s="49"/>
      <c r="L66" s="48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s="47" customFormat="1" x14ac:dyDescent="0.55000000000000004">
      <c r="A67" s="49"/>
      <c r="B67" s="49"/>
      <c r="C67" s="49"/>
      <c r="D67" s="49"/>
      <c r="E67" s="49"/>
      <c r="F67" s="49"/>
      <c r="G67" s="49"/>
      <c r="H67" s="49"/>
      <c r="I67" s="49"/>
      <c r="J67" s="48"/>
      <c r="K67" s="49"/>
      <c r="L67" s="48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</row>
    <row r="68" spans="1:24" s="47" customFormat="1" x14ac:dyDescent="0.55000000000000004">
      <c r="A68" s="49"/>
      <c r="B68" s="49"/>
      <c r="C68" s="49"/>
      <c r="D68" s="49"/>
      <c r="E68" s="49"/>
      <c r="F68" s="49"/>
      <c r="G68" s="49"/>
      <c r="H68" s="49"/>
      <c r="I68" s="49"/>
      <c r="J68" s="48"/>
      <c r="K68" s="49"/>
      <c r="L68" s="48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</row>
    <row r="69" spans="1:24" s="47" customFormat="1" x14ac:dyDescent="0.55000000000000004">
      <c r="A69" s="49"/>
      <c r="B69" s="49"/>
      <c r="C69" s="49"/>
      <c r="D69" s="49"/>
      <c r="E69" s="49"/>
      <c r="F69" s="49"/>
      <c r="G69" s="49"/>
      <c r="H69" s="49"/>
      <c r="I69" s="49"/>
      <c r="J69" s="48"/>
      <c r="K69" s="49"/>
      <c r="L69" s="48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</row>
    <row r="70" spans="1:24" s="47" customFormat="1" x14ac:dyDescent="0.55000000000000004">
      <c r="A70" s="49"/>
      <c r="B70" s="49"/>
      <c r="C70" s="49"/>
      <c r="D70" s="49"/>
      <c r="E70" s="49"/>
      <c r="F70" s="49"/>
      <c r="G70" s="49"/>
      <c r="H70" s="49"/>
      <c r="I70" s="49"/>
      <c r="J70" s="48"/>
      <c r="K70" s="49"/>
      <c r="L70" s="48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</row>
    <row r="71" spans="1:24" s="47" customFormat="1" x14ac:dyDescent="0.55000000000000004">
      <c r="A71" s="49"/>
      <c r="B71" s="49"/>
      <c r="C71" s="49"/>
      <c r="D71" s="49"/>
      <c r="E71" s="49"/>
      <c r="F71" s="49"/>
      <c r="G71" s="49"/>
      <c r="H71" s="49"/>
      <c r="I71" s="49"/>
      <c r="J71" s="48"/>
      <c r="K71" s="49"/>
      <c r="L71" s="48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</row>
    <row r="72" spans="1:24" s="47" customFormat="1" x14ac:dyDescent="0.55000000000000004">
      <c r="A72" s="49"/>
      <c r="B72" s="49"/>
      <c r="C72" s="49"/>
      <c r="D72" s="49"/>
      <c r="E72" s="49"/>
      <c r="F72" s="49"/>
      <c r="G72" s="49"/>
      <c r="H72" s="49"/>
      <c r="I72" s="49"/>
      <c r="J72" s="48"/>
      <c r="K72" s="49"/>
      <c r="L72" s="48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</row>
    <row r="73" spans="1:24" s="47" customFormat="1" x14ac:dyDescent="0.55000000000000004">
      <c r="A73" s="49"/>
      <c r="B73" s="49"/>
      <c r="C73" s="49"/>
      <c r="D73" s="49"/>
      <c r="E73" s="49"/>
      <c r="F73" s="49"/>
      <c r="G73" s="49"/>
      <c r="H73" s="49"/>
      <c r="I73" s="49"/>
      <c r="J73" s="48"/>
      <c r="K73" s="49"/>
      <c r="L73" s="48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</row>
    <row r="74" spans="1:24" s="47" customFormat="1" x14ac:dyDescent="0.55000000000000004">
      <c r="A74" s="49"/>
      <c r="B74" s="49"/>
      <c r="C74" s="49"/>
      <c r="D74" s="49"/>
      <c r="E74" s="49"/>
      <c r="F74" s="49"/>
      <c r="G74" s="49"/>
      <c r="H74" s="49"/>
      <c r="I74" s="49"/>
      <c r="J74" s="48"/>
      <c r="K74" s="49"/>
      <c r="L74" s="48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</row>
    <row r="75" spans="1:24" s="47" customFormat="1" x14ac:dyDescent="0.55000000000000004">
      <c r="A75" s="49"/>
      <c r="B75" s="49"/>
      <c r="C75" s="49"/>
      <c r="D75" s="49"/>
      <c r="E75" s="49"/>
      <c r="F75" s="49"/>
      <c r="G75" s="49"/>
      <c r="H75" s="49"/>
      <c r="I75" s="49"/>
      <c r="J75" s="48"/>
      <c r="K75" s="49"/>
      <c r="L75" s="48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</row>
    <row r="76" spans="1:24" s="47" customFormat="1" x14ac:dyDescent="0.55000000000000004">
      <c r="A76" s="49"/>
      <c r="B76" s="49"/>
      <c r="C76" s="49"/>
      <c r="D76" s="49"/>
      <c r="E76" s="49"/>
      <c r="F76" s="49"/>
      <c r="G76" s="49"/>
      <c r="H76" s="49"/>
      <c r="I76" s="49"/>
      <c r="J76" s="48"/>
      <c r="K76" s="49"/>
      <c r="L76" s="48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</row>
    <row r="77" spans="1:24" s="47" customFormat="1" x14ac:dyDescent="0.55000000000000004">
      <c r="A77" s="49"/>
      <c r="B77" s="49"/>
      <c r="C77" s="49"/>
      <c r="D77" s="49"/>
      <c r="E77" s="49"/>
      <c r="F77" s="49"/>
      <c r="G77" s="49"/>
      <c r="H77" s="49"/>
      <c r="I77" s="49"/>
      <c r="J77" s="48"/>
      <c r="K77" s="49"/>
      <c r="L77" s="48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</row>
    <row r="78" spans="1:24" s="47" customFormat="1" x14ac:dyDescent="0.55000000000000004">
      <c r="A78" s="49"/>
      <c r="B78" s="49"/>
      <c r="C78" s="49"/>
      <c r="D78" s="49"/>
      <c r="E78" s="49"/>
      <c r="F78" s="49"/>
      <c r="G78" s="49"/>
      <c r="H78" s="49"/>
      <c r="I78" s="49"/>
      <c r="J78" s="48"/>
      <c r="K78" s="49"/>
      <c r="L78" s="48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</row>
    <row r="79" spans="1:24" s="47" customFormat="1" x14ac:dyDescent="0.55000000000000004">
      <c r="A79" s="49"/>
      <c r="B79" s="49"/>
      <c r="C79" s="49"/>
      <c r="D79" s="49"/>
      <c r="E79" s="49"/>
      <c r="F79" s="49"/>
      <c r="G79" s="49"/>
      <c r="H79" s="49"/>
      <c r="I79" s="49"/>
      <c r="J79" s="48"/>
      <c r="K79" s="49"/>
      <c r="L79" s="48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</row>
    <row r="80" spans="1:24" s="47" customFormat="1" x14ac:dyDescent="0.55000000000000004">
      <c r="A80" s="49"/>
      <c r="B80" s="49"/>
      <c r="C80" s="49"/>
      <c r="D80" s="49"/>
      <c r="E80" s="49"/>
      <c r="F80" s="49"/>
      <c r="G80" s="49"/>
      <c r="H80" s="49"/>
      <c r="I80" s="49"/>
      <c r="J80" s="48"/>
      <c r="K80" s="49"/>
      <c r="L80" s="48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</row>
    <row r="81" spans="1:24" s="47" customFormat="1" x14ac:dyDescent="0.55000000000000004">
      <c r="A81" s="49"/>
      <c r="B81" s="49"/>
      <c r="C81" s="49"/>
      <c r="D81" s="49"/>
      <c r="E81" s="49"/>
      <c r="F81" s="49"/>
      <c r="G81" s="49"/>
      <c r="H81" s="49"/>
      <c r="I81" s="49"/>
      <c r="J81" s="48"/>
      <c r="K81" s="49"/>
      <c r="L81" s="48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</row>
    <row r="82" spans="1:24" s="47" customFormat="1" x14ac:dyDescent="0.55000000000000004">
      <c r="A82" s="49"/>
      <c r="B82" s="49"/>
      <c r="C82" s="49"/>
      <c r="D82" s="49"/>
      <c r="E82" s="49"/>
      <c r="F82" s="49"/>
      <c r="G82" s="49"/>
      <c r="H82" s="49"/>
      <c r="I82" s="49"/>
      <c r="J82" s="48"/>
      <c r="K82" s="49"/>
      <c r="L82" s="48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</row>
    <row r="83" spans="1:24" s="47" customFormat="1" x14ac:dyDescent="0.55000000000000004">
      <c r="A83" s="49"/>
      <c r="B83" s="49"/>
      <c r="C83" s="49"/>
      <c r="D83" s="49"/>
      <c r="E83" s="49"/>
      <c r="F83" s="49"/>
      <c r="G83" s="49"/>
      <c r="H83" s="49"/>
      <c r="I83" s="49"/>
      <c r="J83" s="48"/>
      <c r="K83" s="49"/>
      <c r="L83" s="48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</row>
    <row r="84" spans="1:24" s="47" customFormat="1" x14ac:dyDescent="0.55000000000000004">
      <c r="A84" s="49"/>
      <c r="B84" s="49"/>
      <c r="C84" s="49"/>
      <c r="D84" s="49"/>
      <c r="E84" s="49"/>
      <c r="F84" s="49"/>
      <c r="G84" s="49"/>
      <c r="H84" s="49"/>
      <c r="I84" s="49"/>
      <c r="J84" s="48"/>
      <c r="K84" s="49"/>
      <c r="L84" s="48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</row>
    <row r="85" spans="1:24" s="47" customFormat="1" x14ac:dyDescent="0.55000000000000004">
      <c r="A85" s="49"/>
      <c r="B85" s="49"/>
      <c r="C85" s="49"/>
      <c r="D85" s="49"/>
      <c r="E85" s="49"/>
      <c r="F85" s="49"/>
      <c r="G85" s="49"/>
      <c r="H85" s="49"/>
      <c r="I85" s="49"/>
      <c r="J85" s="48"/>
      <c r="K85" s="49"/>
      <c r="L85" s="48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</row>
    <row r="86" spans="1:24" s="47" customFormat="1" x14ac:dyDescent="0.55000000000000004">
      <c r="A86" s="49"/>
      <c r="B86" s="49"/>
      <c r="C86" s="49"/>
      <c r="D86" s="49"/>
      <c r="E86" s="49"/>
      <c r="F86" s="49"/>
      <c r="G86" s="49"/>
      <c r="H86" s="49"/>
      <c r="I86" s="49"/>
      <c r="J86" s="48"/>
      <c r="K86" s="49"/>
      <c r="L86" s="48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s="47" customFormat="1" x14ac:dyDescent="0.55000000000000004">
      <c r="A87" s="49"/>
      <c r="B87" s="49"/>
      <c r="C87" s="49"/>
      <c r="D87" s="49"/>
      <c r="E87" s="49"/>
      <c r="F87" s="49"/>
      <c r="G87" s="49"/>
      <c r="H87" s="49"/>
      <c r="I87" s="49"/>
      <c r="J87" s="48"/>
      <c r="K87" s="49"/>
      <c r="L87" s="48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 s="47" customFormat="1" x14ac:dyDescent="0.55000000000000004">
      <c r="A88" s="49"/>
      <c r="B88" s="49"/>
      <c r="C88" s="49"/>
      <c r="D88" s="49"/>
      <c r="E88" s="49"/>
      <c r="F88" s="49"/>
      <c r="G88" s="49"/>
      <c r="H88" s="49"/>
      <c r="I88" s="49"/>
      <c r="J88" s="48"/>
      <c r="K88" s="49"/>
      <c r="L88" s="48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  <row r="89" spans="1:24" s="47" customFormat="1" x14ac:dyDescent="0.55000000000000004">
      <c r="A89" s="49"/>
      <c r="B89" s="49"/>
      <c r="C89" s="49"/>
      <c r="D89" s="49"/>
      <c r="E89" s="49"/>
      <c r="F89" s="49"/>
      <c r="G89" s="49"/>
      <c r="H89" s="49"/>
      <c r="I89" s="49"/>
      <c r="J89" s="48"/>
      <c r="K89" s="49"/>
      <c r="L89" s="48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</row>
    <row r="90" spans="1:24" s="47" customFormat="1" x14ac:dyDescent="0.55000000000000004">
      <c r="A90" s="49"/>
      <c r="B90" s="49"/>
      <c r="C90" s="49"/>
      <c r="D90" s="49"/>
      <c r="E90" s="49"/>
      <c r="F90" s="49"/>
      <c r="G90" s="49"/>
      <c r="H90" s="49"/>
      <c r="I90" s="49"/>
      <c r="J90" s="48"/>
      <c r="K90" s="49"/>
      <c r="L90" s="48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</row>
    <row r="91" spans="1:24" s="47" customFormat="1" x14ac:dyDescent="0.55000000000000004">
      <c r="A91" s="49"/>
      <c r="B91" s="49"/>
      <c r="C91" s="49"/>
      <c r="D91" s="49"/>
      <c r="E91" s="49"/>
      <c r="F91" s="49"/>
      <c r="G91" s="49"/>
      <c r="H91" s="49"/>
      <c r="I91" s="49"/>
      <c r="J91" s="48"/>
      <c r="K91" s="49"/>
      <c r="L91" s="48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</row>
    <row r="92" spans="1:24" s="47" customFormat="1" x14ac:dyDescent="0.55000000000000004">
      <c r="A92" s="49"/>
      <c r="B92" s="49"/>
      <c r="C92" s="49"/>
      <c r="D92" s="49"/>
      <c r="E92" s="49"/>
      <c r="F92" s="49"/>
      <c r="G92" s="49"/>
      <c r="H92" s="49"/>
      <c r="I92" s="49"/>
      <c r="J92" s="48"/>
      <c r="K92" s="49"/>
      <c r="L92" s="48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</row>
    <row r="93" spans="1:24" s="47" customFormat="1" x14ac:dyDescent="0.55000000000000004">
      <c r="A93" s="49"/>
      <c r="B93" s="49"/>
      <c r="C93" s="49"/>
      <c r="D93" s="49"/>
      <c r="E93" s="49"/>
      <c r="F93" s="49"/>
      <c r="G93" s="49"/>
      <c r="H93" s="49"/>
      <c r="I93" s="49"/>
      <c r="J93" s="48"/>
      <c r="K93" s="49"/>
      <c r="L93" s="48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</row>
    <row r="94" spans="1:24" s="47" customFormat="1" x14ac:dyDescent="0.55000000000000004">
      <c r="A94" s="49"/>
      <c r="B94" s="49"/>
      <c r="C94" s="49"/>
      <c r="D94" s="49"/>
      <c r="E94" s="49"/>
      <c r="F94" s="49"/>
      <c r="G94" s="49"/>
      <c r="H94" s="49"/>
      <c r="I94" s="49"/>
      <c r="J94" s="48"/>
      <c r="K94" s="49"/>
      <c r="L94" s="48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</row>
    <row r="95" spans="1:24" s="47" customFormat="1" x14ac:dyDescent="0.55000000000000004">
      <c r="A95" s="49"/>
      <c r="B95" s="49"/>
      <c r="C95" s="49"/>
      <c r="D95" s="49"/>
      <c r="E95" s="49"/>
      <c r="F95" s="49"/>
      <c r="G95" s="49"/>
      <c r="H95" s="49"/>
      <c r="I95" s="49"/>
      <c r="J95" s="48"/>
      <c r="K95" s="49"/>
      <c r="L95" s="48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</row>
    <row r="96" spans="1:24" s="47" customFormat="1" x14ac:dyDescent="0.55000000000000004">
      <c r="A96" s="49"/>
      <c r="B96" s="49"/>
      <c r="C96" s="49"/>
      <c r="D96" s="49"/>
      <c r="E96" s="49"/>
      <c r="F96" s="49"/>
      <c r="G96" s="49"/>
      <c r="H96" s="49"/>
      <c r="I96" s="49"/>
      <c r="J96" s="48"/>
      <c r="K96" s="49"/>
      <c r="L96" s="48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</row>
    <row r="97" spans="1:24" s="47" customFormat="1" x14ac:dyDescent="0.55000000000000004">
      <c r="A97" s="49"/>
      <c r="B97" s="49"/>
      <c r="C97" s="49"/>
      <c r="D97" s="49"/>
      <c r="E97" s="49"/>
      <c r="F97" s="49"/>
      <c r="G97" s="49"/>
      <c r="H97" s="49"/>
      <c r="I97" s="49"/>
      <c r="J97" s="48"/>
      <c r="K97" s="49"/>
      <c r="L97" s="48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</row>
    <row r="98" spans="1:24" s="47" customFormat="1" x14ac:dyDescent="0.55000000000000004">
      <c r="A98" s="49"/>
      <c r="B98" s="49"/>
      <c r="C98" s="49"/>
      <c r="D98" s="49"/>
      <c r="E98" s="49"/>
      <c r="F98" s="49"/>
      <c r="G98" s="49"/>
      <c r="H98" s="49"/>
      <c r="I98" s="49"/>
      <c r="J98" s="48"/>
      <c r="K98" s="49"/>
      <c r="L98" s="48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</row>
    <row r="99" spans="1:24" s="47" customFormat="1" x14ac:dyDescent="0.55000000000000004">
      <c r="A99" s="49"/>
      <c r="B99" s="49"/>
      <c r="C99" s="49"/>
      <c r="D99" s="49"/>
      <c r="E99" s="49"/>
      <c r="F99" s="49"/>
      <c r="G99" s="49"/>
      <c r="H99" s="49"/>
      <c r="I99" s="49"/>
      <c r="J99" s="48"/>
      <c r="K99" s="49"/>
      <c r="L99" s="48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</row>
    <row r="100" spans="1:24" s="47" customFormat="1" x14ac:dyDescent="0.55000000000000004">
      <c r="A100" s="49"/>
      <c r="B100" s="49"/>
      <c r="C100" s="49"/>
      <c r="D100" s="49"/>
      <c r="E100" s="49"/>
      <c r="F100" s="49"/>
      <c r="G100" s="49"/>
      <c r="H100" s="49"/>
      <c r="I100" s="49"/>
      <c r="J100" s="48"/>
      <c r="K100" s="49"/>
      <c r="L100" s="48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</row>
    <row r="101" spans="1:24" s="47" customFormat="1" x14ac:dyDescent="0.55000000000000004">
      <c r="A101" s="49"/>
      <c r="B101" s="49"/>
      <c r="C101" s="49"/>
      <c r="D101" s="49"/>
      <c r="E101" s="49"/>
      <c r="F101" s="49"/>
      <c r="G101" s="49"/>
      <c r="H101" s="49"/>
      <c r="I101" s="49"/>
      <c r="J101" s="48"/>
      <c r="K101" s="49"/>
      <c r="L101" s="48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</row>
    <row r="102" spans="1:24" s="47" customFormat="1" x14ac:dyDescent="0.55000000000000004">
      <c r="A102" s="49"/>
      <c r="B102" s="49"/>
      <c r="C102" s="49"/>
      <c r="D102" s="49"/>
      <c r="E102" s="49"/>
      <c r="F102" s="49"/>
      <c r="G102" s="49"/>
      <c r="H102" s="49"/>
      <c r="I102" s="49"/>
      <c r="J102" s="48"/>
      <c r="K102" s="49"/>
      <c r="L102" s="48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</row>
    <row r="103" spans="1:24" s="47" customFormat="1" x14ac:dyDescent="0.55000000000000004">
      <c r="A103" s="49"/>
      <c r="B103" s="49"/>
      <c r="C103" s="49"/>
      <c r="D103" s="49"/>
      <c r="E103" s="49"/>
      <c r="F103" s="49"/>
      <c r="G103" s="49"/>
      <c r="H103" s="49"/>
      <c r="I103" s="49"/>
      <c r="J103" s="48"/>
      <c r="K103" s="49"/>
      <c r="L103" s="48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</row>
    <row r="104" spans="1:24" s="47" customFormat="1" x14ac:dyDescent="0.55000000000000004">
      <c r="A104" s="49"/>
      <c r="B104" s="49"/>
      <c r="C104" s="49"/>
      <c r="D104" s="49"/>
      <c r="E104" s="49"/>
      <c r="F104" s="49"/>
      <c r="G104" s="49"/>
      <c r="H104" s="49"/>
      <c r="I104" s="49"/>
      <c r="J104" s="48"/>
      <c r="K104" s="49"/>
      <c r="L104" s="48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</row>
    <row r="105" spans="1:24" s="47" customFormat="1" x14ac:dyDescent="0.55000000000000004">
      <c r="A105" s="49"/>
      <c r="B105" s="49"/>
      <c r="C105" s="49"/>
      <c r="D105" s="49"/>
      <c r="E105" s="49"/>
      <c r="F105" s="49"/>
      <c r="G105" s="49"/>
      <c r="H105" s="49"/>
      <c r="I105" s="49"/>
      <c r="J105" s="48"/>
      <c r="K105" s="49"/>
      <c r="L105" s="48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</row>
    <row r="106" spans="1:24" s="47" customFormat="1" x14ac:dyDescent="0.55000000000000004">
      <c r="A106" s="49"/>
      <c r="B106" s="49"/>
      <c r="C106" s="49"/>
      <c r="D106" s="49"/>
      <c r="E106" s="49"/>
      <c r="F106" s="49"/>
      <c r="G106" s="49"/>
      <c r="H106" s="49"/>
      <c r="I106" s="49"/>
      <c r="J106" s="48"/>
      <c r="K106" s="49"/>
      <c r="L106" s="48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</row>
    <row r="107" spans="1:24" s="47" customFormat="1" x14ac:dyDescent="0.55000000000000004">
      <c r="A107" s="49"/>
      <c r="B107" s="49"/>
      <c r="C107" s="49"/>
      <c r="D107" s="49"/>
      <c r="E107" s="49"/>
      <c r="F107" s="49"/>
      <c r="G107" s="49"/>
      <c r="H107" s="49"/>
      <c r="I107" s="49"/>
      <c r="J107" s="48"/>
      <c r="K107" s="49"/>
      <c r="L107" s="48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</row>
    <row r="108" spans="1:24" s="47" customFormat="1" x14ac:dyDescent="0.55000000000000004">
      <c r="A108" s="49"/>
      <c r="B108" s="49"/>
      <c r="C108" s="49"/>
      <c r="D108" s="49"/>
      <c r="E108" s="49"/>
      <c r="F108" s="49"/>
      <c r="G108" s="49"/>
      <c r="H108" s="49"/>
      <c r="I108" s="49"/>
      <c r="J108" s="48"/>
      <c r="K108" s="49"/>
      <c r="L108" s="48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</row>
    <row r="109" spans="1:24" s="47" customFormat="1" x14ac:dyDescent="0.55000000000000004">
      <c r="A109" s="49"/>
      <c r="B109" s="49"/>
      <c r="C109" s="49"/>
      <c r="D109" s="49"/>
      <c r="E109" s="49"/>
      <c r="F109" s="49"/>
      <c r="G109" s="49"/>
      <c r="H109" s="49"/>
      <c r="I109" s="49"/>
      <c r="J109" s="48"/>
      <c r="K109" s="49"/>
      <c r="L109" s="48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</row>
    <row r="110" spans="1:24" s="47" customFormat="1" x14ac:dyDescent="0.55000000000000004">
      <c r="A110" s="49"/>
      <c r="B110" s="49"/>
      <c r="C110" s="49"/>
      <c r="D110" s="49"/>
      <c r="E110" s="49"/>
      <c r="F110" s="49"/>
      <c r="G110" s="49"/>
      <c r="H110" s="49"/>
      <c r="I110" s="49"/>
      <c r="J110" s="48"/>
      <c r="K110" s="49"/>
      <c r="L110" s="48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</row>
    <row r="111" spans="1:24" s="47" customFormat="1" x14ac:dyDescent="0.55000000000000004">
      <c r="A111" s="49"/>
      <c r="B111" s="49"/>
      <c r="C111" s="49"/>
      <c r="D111" s="49"/>
      <c r="E111" s="49"/>
      <c r="F111" s="49"/>
      <c r="G111" s="49"/>
      <c r="H111" s="49"/>
      <c r="I111" s="49"/>
      <c r="J111" s="48"/>
      <c r="K111" s="49"/>
      <c r="L111" s="48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</row>
    <row r="112" spans="1:24" s="47" customFormat="1" x14ac:dyDescent="0.55000000000000004">
      <c r="A112" s="49"/>
      <c r="B112" s="49"/>
      <c r="C112" s="49"/>
      <c r="D112" s="49"/>
      <c r="E112" s="49"/>
      <c r="F112" s="49"/>
      <c r="G112" s="49"/>
      <c r="H112" s="49"/>
      <c r="I112" s="49"/>
      <c r="J112" s="48"/>
      <c r="K112" s="49"/>
      <c r="L112" s="48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</row>
    <row r="113" spans="1:24" s="47" customFormat="1" x14ac:dyDescent="0.55000000000000004">
      <c r="A113" s="49"/>
      <c r="B113" s="49"/>
      <c r="C113" s="49"/>
      <c r="D113" s="49"/>
      <c r="E113" s="49"/>
      <c r="F113" s="49"/>
      <c r="G113" s="49"/>
      <c r="H113" s="49"/>
      <c r="I113" s="49"/>
      <c r="J113" s="48"/>
      <c r="K113" s="49"/>
      <c r="L113" s="48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</row>
    <row r="114" spans="1:24" s="47" customFormat="1" x14ac:dyDescent="0.55000000000000004">
      <c r="A114" s="49"/>
      <c r="B114" s="49"/>
      <c r="C114" s="49"/>
      <c r="D114" s="49"/>
      <c r="E114" s="49"/>
      <c r="F114" s="49"/>
      <c r="G114" s="49"/>
      <c r="H114" s="49"/>
      <c r="I114" s="49"/>
      <c r="J114" s="48"/>
      <c r="K114" s="49"/>
      <c r="L114" s="48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</row>
    <row r="115" spans="1:24" s="47" customFormat="1" x14ac:dyDescent="0.55000000000000004">
      <c r="A115" s="49"/>
      <c r="B115" s="49"/>
      <c r="C115" s="49"/>
      <c r="D115" s="49"/>
      <c r="E115" s="49"/>
      <c r="F115" s="49"/>
      <c r="G115" s="49"/>
      <c r="H115" s="49"/>
      <c r="I115" s="49"/>
      <c r="J115" s="48"/>
      <c r="K115" s="49"/>
      <c r="L115" s="48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</row>
    <row r="116" spans="1:24" s="47" customFormat="1" x14ac:dyDescent="0.55000000000000004">
      <c r="A116" s="49"/>
      <c r="B116" s="49"/>
      <c r="C116" s="49"/>
      <c r="D116" s="49"/>
      <c r="E116" s="49"/>
      <c r="F116" s="49"/>
      <c r="G116" s="49"/>
      <c r="H116" s="49"/>
      <c r="I116" s="49"/>
      <c r="J116" s="48"/>
      <c r="K116" s="49"/>
      <c r="L116" s="48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</row>
    <row r="117" spans="1:24" s="47" customFormat="1" x14ac:dyDescent="0.55000000000000004">
      <c r="A117" s="49"/>
      <c r="B117" s="49"/>
      <c r="C117" s="49"/>
      <c r="D117" s="49"/>
      <c r="E117" s="49"/>
      <c r="F117" s="49"/>
      <c r="G117" s="49"/>
      <c r="H117" s="49"/>
      <c r="I117" s="49"/>
      <c r="J117" s="48"/>
      <c r="K117" s="49"/>
      <c r="L117" s="48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</row>
    <row r="118" spans="1:24" s="47" customFormat="1" x14ac:dyDescent="0.55000000000000004">
      <c r="A118" s="49"/>
      <c r="B118" s="49"/>
      <c r="C118" s="49"/>
      <c r="D118" s="49"/>
      <c r="E118" s="49"/>
      <c r="F118" s="49"/>
      <c r="G118" s="49"/>
      <c r="H118" s="49"/>
      <c r="I118" s="49"/>
      <c r="J118" s="48"/>
      <c r="K118" s="49"/>
      <c r="L118" s="48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</row>
    <row r="119" spans="1:24" s="47" customFormat="1" x14ac:dyDescent="0.55000000000000004">
      <c r="A119" s="49"/>
      <c r="B119" s="49"/>
      <c r="C119" s="49"/>
      <c r="D119" s="49"/>
      <c r="E119" s="49"/>
      <c r="F119" s="49"/>
      <c r="G119" s="49"/>
      <c r="H119" s="49"/>
      <c r="I119" s="49"/>
      <c r="J119" s="48"/>
      <c r="K119" s="49"/>
      <c r="L119" s="48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</row>
    <row r="120" spans="1:24" s="47" customFormat="1" x14ac:dyDescent="0.55000000000000004">
      <c r="A120" s="49"/>
      <c r="B120" s="49"/>
      <c r="C120" s="49"/>
      <c r="D120" s="49"/>
      <c r="E120" s="49"/>
      <c r="F120" s="49"/>
      <c r="G120" s="49"/>
      <c r="H120" s="49"/>
      <c r="I120" s="49"/>
      <c r="J120" s="48"/>
      <c r="K120" s="49"/>
      <c r="L120" s="48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</row>
    <row r="121" spans="1:24" s="47" customFormat="1" x14ac:dyDescent="0.55000000000000004">
      <c r="A121" s="49"/>
      <c r="B121" s="49"/>
      <c r="C121" s="49"/>
      <c r="D121" s="49"/>
      <c r="E121" s="49"/>
      <c r="F121" s="49"/>
      <c r="G121" s="49"/>
      <c r="H121" s="49"/>
      <c r="I121" s="49"/>
      <c r="J121" s="48"/>
      <c r="K121" s="49"/>
      <c r="L121" s="48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</row>
    <row r="122" spans="1:24" s="47" customFormat="1" x14ac:dyDescent="0.55000000000000004">
      <c r="A122" s="49"/>
      <c r="B122" s="49"/>
      <c r="C122" s="49"/>
      <c r="D122" s="49"/>
      <c r="E122" s="49"/>
      <c r="F122" s="49"/>
      <c r="G122" s="49"/>
      <c r="H122" s="49"/>
      <c r="I122" s="49"/>
      <c r="J122" s="48"/>
      <c r="K122" s="49"/>
      <c r="L122" s="48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</row>
    <row r="123" spans="1:24" s="47" customFormat="1" x14ac:dyDescent="0.55000000000000004">
      <c r="A123" s="49"/>
      <c r="B123" s="49"/>
      <c r="C123" s="49"/>
      <c r="D123" s="49"/>
      <c r="E123" s="49"/>
      <c r="F123" s="49"/>
      <c r="G123" s="49"/>
      <c r="H123" s="49"/>
      <c r="I123" s="49"/>
      <c r="J123" s="48"/>
      <c r="K123" s="49"/>
      <c r="L123" s="48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</row>
    <row r="124" spans="1:24" s="47" customFormat="1" x14ac:dyDescent="0.55000000000000004">
      <c r="A124" s="49"/>
      <c r="B124" s="49"/>
      <c r="C124" s="49"/>
      <c r="D124" s="49"/>
      <c r="E124" s="49"/>
      <c r="F124" s="49"/>
      <c r="G124" s="49"/>
      <c r="H124" s="49"/>
      <c r="I124" s="49"/>
      <c r="J124" s="48"/>
      <c r="K124" s="49"/>
      <c r="L124" s="48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</row>
    <row r="125" spans="1:24" s="47" customFormat="1" x14ac:dyDescent="0.55000000000000004">
      <c r="A125" s="49"/>
      <c r="B125" s="49"/>
      <c r="C125" s="49"/>
      <c r="D125" s="49"/>
      <c r="E125" s="49"/>
      <c r="F125" s="49"/>
      <c r="G125" s="49"/>
      <c r="H125" s="49"/>
      <c r="I125" s="49"/>
      <c r="J125" s="48"/>
      <c r="K125" s="49"/>
      <c r="L125" s="48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</row>
    <row r="126" spans="1:24" s="47" customFormat="1" x14ac:dyDescent="0.55000000000000004">
      <c r="A126" s="49"/>
      <c r="B126" s="49"/>
      <c r="C126" s="49"/>
      <c r="D126" s="49"/>
      <c r="E126" s="49"/>
      <c r="F126" s="49"/>
      <c r="G126" s="49"/>
      <c r="H126" s="49"/>
      <c r="I126" s="49"/>
      <c r="J126" s="48"/>
      <c r="K126" s="49"/>
      <c r="L126" s="48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</row>
    <row r="127" spans="1:24" s="47" customFormat="1" x14ac:dyDescent="0.55000000000000004">
      <c r="A127" s="49"/>
      <c r="B127" s="49"/>
      <c r="C127" s="49"/>
      <c r="D127" s="49"/>
      <c r="E127" s="49"/>
      <c r="F127" s="49"/>
      <c r="G127" s="49"/>
      <c r="H127" s="49"/>
      <c r="I127" s="49"/>
      <c r="J127" s="48"/>
      <c r="K127" s="49"/>
      <c r="L127" s="48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</row>
    <row r="128" spans="1:24" s="47" customFormat="1" x14ac:dyDescent="0.55000000000000004">
      <c r="A128" s="49"/>
      <c r="B128" s="49"/>
      <c r="C128" s="49"/>
      <c r="D128" s="49"/>
      <c r="E128" s="49"/>
      <c r="F128" s="49"/>
      <c r="G128" s="49"/>
      <c r="H128" s="49"/>
      <c r="I128" s="49"/>
      <c r="J128" s="48"/>
      <c r="K128" s="49"/>
      <c r="L128" s="48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</row>
    <row r="129" spans="1:24" s="47" customFormat="1" x14ac:dyDescent="0.55000000000000004">
      <c r="A129" s="49"/>
      <c r="B129" s="49"/>
      <c r="C129" s="49"/>
      <c r="D129" s="49"/>
      <c r="E129" s="49"/>
      <c r="F129" s="49"/>
      <c r="G129" s="49"/>
      <c r="H129" s="49"/>
      <c r="I129" s="49"/>
      <c r="J129" s="48"/>
      <c r="K129" s="49"/>
      <c r="L129" s="48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</row>
    <row r="130" spans="1:24" s="47" customFormat="1" x14ac:dyDescent="0.55000000000000004">
      <c r="A130" s="49"/>
      <c r="B130" s="49"/>
      <c r="C130" s="49"/>
      <c r="D130" s="49"/>
      <c r="E130" s="49"/>
      <c r="F130" s="49"/>
      <c r="G130" s="49"/>
      <c r="H130" s="49"/>
      <c r="I130" s="49"/>
      <c r="J130" s="48"/>
      <c r="K130" s="49"/>
      <c r="L130" s="48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</row>
    <row r="131" spans="1:24" s="47" customFormat="1" x14ac:dyDescent="0.55000000000000004">
      <c r="A131" s="49"/>
      <c r="B131" s="49"/>
      <c r="C131" s="49"/>
      <c r="D131" s="49"/>
      <c r="E131" s="49"/>
      <c r="F131" s="49"/>
      <c r="G131" s="49"/>
      <c r="H131" s="49"/>
      <c r="I131" s="49"/>
      <c r="J131" s="48"/>
      <c r="K131" s="49"/>
      <c r="L131" s="48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</row>
    <row r="132" spans="1:24" s="47" customFormat="1" x14ac:dyDescent="0.55000000000000004">
      <c r="A132" s="49"/>
      <c r="B132" s="49"/>
      <c r="C132" s="49"/>
      <c r="D132" s="49"/>
      <c r="E132" s="49"/>
      <c r="F132" s="49"/>
      <c r="G132" s="49"/>
      <c r="H132" s="49"/>
      <c r="I132" s="49"/>
      <c r="J132" s="48"/>
      <c r="K132" s="49"/>
      <c r="L132" s="48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</row>
    <row r="133" spans="1:24" s="47" customFormat="1" x14ac:dyDescent="0.55000000000000004">
      <c r="A133" s="49"/>
      <c r="B133" s="49"/>
      <c r="C133" s="49"/>
      <c r="D133" s="49"/>
      <c r="E133" s="49"/>
      <c r="F133" s="49"/>
      <c r="G133" s="49"/>
      <c r="H133" s="49"/>
      <c r="I133" s="49"/>
      <c r="J133" s="48"/>
      <c r="K133" s="49"/>
      <c r="L133" s="48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</row>
    <row r="134" spans="1:24" s="47" customFormat="1" x14ac:dyDescent="0.55000000000000004">
      <c r="A134" s="49"/>
      <c r="B134" s="49"/>
      <c r="C134" s="49"/>
      <c r="D134" s="49"/>
      <c r="E134" s="49"/>
      <c r="F134" s="49"/>
      <c r="G134" s="49"/>
      <c r="H134" s="49"/>
      <c r="I134" s="49"/>
      <c r="J134" s="48"/>
      <c r="K134" s="49"/>
      <c r="L134" s="48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</row>
    <row r="135" spans="1:24" s="47" customFormat="1" x14ac:dyDescent="0.55000000000000004">
      <c r="A135" s="49"/>
      <c r="B135" s="49"/>
      <c r="C135" s="49"/>
      <c r="D135" s="49"/>
      <c r="E135" s="49"/>
      <c r="F135" s="49"/>
      <c r="G135" s="49"/>
      <c r="H135" s="49"/>
      <c r="I135" s="49"/>
      <c r="J135" s="48"/>
      <c r="K135" s="49"/>
      <c r="L135" s="48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</row>
    <row r="136" spans="1:24" s="47" customFormat="1" x14ac:dyDescent="0.55000000000000004">
      <c r="A136" s="49"/>
      <c r="B136" s="49"/>
      <c r="C136" s="49"/>
      <c r="D136" s="49"/>
      <c r="E136" s="49"/>
      <c r="F136" s="49"/>
      <c r="G136" s="49"/>
      <c r="H136" s="49"/>
      <c r="I136" s="49"/>
      <c r="J136" s="48"/>
      <c r="K136" s="49"/>
      <c r="L136" s="48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</row>
    <row r="137" spans="1:24" s="47" customFormat="1" x14ac:dyDescent="0.55000000000000004">
      <c r="A137" s="49"/>
      <c r="B137" s="49"/>
      <c r="C137" s="49"/>
      <c r="D137" s="49"/>
      <c r="E137" s="49"/>
      <c r="F137" s="49"/>
      <c r="G137" s="49"/>
      <c r="H137" s="49"/>
      <c r="I137" s="49"/>
      <c r="J137" s="48"/>
      <c r="K137" s="49"/>
      <c r="L137" s="48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</row>
    <row r="138" spans="1:24" s="47" customFormat="1" x14ac:dyDescent="0.55000000000000004">
      <c r="A138" s="49"/>
      <c r="B138" s="49"/>
      <c r="C138" s="49"/>
      <c r="D138" s="49"/>
      <c r="E138" s="49"/>
      <c r="F138" s="49"/>
      <c r="G138" s="49"/>
      <c r="H138" s="49"/>
      <c r="I138" s="49"/>
      <c r="J138" s="48"/>
      <c r="K138" s="49"/>
      <c r="L138" s="48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</row>
    <row r="139" spans="1:24" s="47" customFormat="1" x14ac:dyDescent="0.55000000000000004">
      <c r="A139" s="49"/>
      <c r="B139" s="49"/>
      <c r="C139" s="49"/>
      <c r="D139" s="49"/>
      <c r="E139" s="49"/>
      <c r="F139" s="49"/>
      <c r="G139" s="49"/>
      <c r="H139" s="49"/>
      <c r="I139" s="49"/>
      <c r="J139" s="48"/>
      <c r="K139" s="49"/>
      <c r="L139" s="48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</row>
    <row r="140" spans="1:24" s="47" customFormat="1" x14ac:dyDescent="0.55000000000000004">
      <c r="A140" s="49"/>
      <c r="B140" s="49"/>
      <c r="C140" s="49"/>
      <c r="D140" s="49"/>
      <c r="E140" s="49"/>
      <c r="F140" s="49"/>
      <c r="G140" s="49"/>
      <c r="H140" s="49"/>
      <c r="I140" s="49"/>
      <c r="J140" s="48"/>
      <c r="K140" s="49"/>
      <c r="L140" s="48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</row>
    <row r="141" spans="1:24" s="47" customFormat="1" x14ac:dyDescent="0.55000000000000004">
      <c r="A141" s="49"/>
      <c r="B141" s="49"/>
      <c r="C141" s="49"/>
      <c r="D141" s="49"/>
      <c r="E141" s="49"/>
      <c r="F141" s="49"/>
      <c r="G141" s="49"/>
      <c r="H141" s="49"/>
      <c r="I141" s="49"/>
      <c r="J141" s="48"/>
      <c r="K141" s="49"/>
      <c r="L141" s="48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</row>
    <row r="142" spans="1:24" s="47" customFormat="1" x14ac:dyDescent="0.55000000000000004">
      <c r="A142" s="49"/>
      <c r="B142" s="49"/>
      <c r="C142" s="49"/>
      <c r="D142" s="49"/>
      <c r="E142" s="49"/>
      <c r="F142" s="49"/>
      <c r="G142" s="49"/>
      <c r="H142" s="49"/>
      <c r="I142" s="49"/>
      <c r="J142" s="48"/>
      <c r="K142" s="49"/>
      <c r="L142" s="48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</row>
    <row r="143" spans="1:24" s="47" customFormat="1" x14ac:dyDescent="0.55000000000000004">
      <c r="A143" s="49"/>
      <c r="B143" s="49"/>
      <c r="C143" s="49"/>
      <c r="D143" s="49"/>
      <c r="E143" s="49"/>
      <c r="F143" s="49"/>
      <c r="G143" s="49"/>
      <c r="H143" s="49"/>
      <c r="I143" s="49"/>
      <c r="J143" s="48"/>
      <c r="K143" s="49"/>
      <c r="L143" s="48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</row>
    <row r="144" spans="1:24" s="47" customFormat="1" x14ac:dyDescent="0.55000000000000004">
      <c r="A144" s="49"/>
      <c r="B144" s="49"/>
      <c r="C144" s="49"/>
      <c r="D144" s="49"/>
      <c r="E144" s="49"/>
      <c r="F144" s="49"/>
      <c r="G144" s="49"/>
      <c r="H144" s="49"/>
      <c r="I144" s="49"/>
      <c r="J144" s="48"/>
      <c r="K144" s="49"/>
      <c r="L144" s="48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</row>
    <row r="145" spans="1:24" s="47" customFormat="1" x14ac:dyDescent="0.55000000000000004">
      <c r="A145" s="49"/>
      <c r="B145" s="49"/>
      <c r="C145" s="49"/>
      <c r="D145" s="49"/>
      <c r="E145" s="49"/>
      <c r="F145" s="49"/>
      <c r="G145" s="49"/>
      <c r="H145" s="49"/>
      <c r="I145" s="49"/>
      <c r="J145" s="48"/>
      <c r="K145" s="49"/>
      <c r="L145" s="48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</row>
    <row r="146" spans="1:24" s="47" customFormat="1" x14ac:dyDescent="0.55000000000000004">
      <c r="A146" s="49"/>
      <c r="B146" s="49"/>
      <c r="C146" s="49"/>
      <c r="D146" s="49"/>
      <c r="E146" s="49"/>
      <c r="F146" s="49"/>
      <c r="G146" s="49"/>
      <c r="H146" s="49"/>
      <c r="I146" s="49"/>
      <c r="J146" s="48"/>
      <c r="K146" s="49"/>
      <c r="L146" s="48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</row>
    <row r="147" spans="1:24" s="47" customFormat="1" x14ac:dyDescent="0.55000000000000004">
      <c r="A147" s="49"/>
      <c r="B147" s="49"/>
      <c r="C147" s="49"/>
      <c r="D147" s="49"/>
      <c r="E147" s="49"/>
      <c r="F147" s="49"/>
      <c r="G147" s="49"/>
      <c r="H147" s="49"/>
      <c r="I147" s="49"/>
      <c r="J147" s="48"/>
      <c r="K147" s="49"/>
      <c r="L147" s="48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</row>
    <row r="148" spans="1:24" s="47" customFormat="1" x14ac:dyDescent="0.55000000000000004">
      <c r="A148" s="49"/>
      <c r="B148" s="49"/>
      <c r="C148" s="49"/>
      <c r="D148" s="49"/>
      <c r="E148" s="49"/>
      <c r="F148" s="49"/>
      <c r="G148" s="49"/>
      <c r="H148" s="49"/>
      <c r="I148" s="49"/>
      <c r="J148" s="48"/>
      <c r="K148" s="49"/>
      <c r="L148" s="48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</row>
    <row r="149" spans="1:24" s="47" customFormat="1" x14ac:dyDescent="0.55000000000000004">
      <c r="A149" s="49"/>
      <c r="B149" s="49"/>
      <c r="C149" s="49"/>
      <c r="D149" s="49"/>
      <c r="E149" s="49"/>
      <c r="F149" s="49"/>
      <c r="G149" s="49"/>
      <c r="H149" s="49"/>
      <c r="I149" s="49"/>
      <c r="J149" s="48"/>
      <c r="K149" s="49"/>
      <c r="L149" s="48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</row>
    <row r="150" spans="1:24" s="47" customFormat="1" x14ac:dyDescent="0.55000000000000004">
      <c r="A150" s="49"/>
      <c r="B150" s="49"/>
      <c r="C150" s="49"/>
      <c r="D150" s="49"/>
      <c r="E150" s="49"/>
      <c r="F150" s="49"/>
      <c r="G150" s="49"/>
      <c r="H150" s="49"/>
      <c r="I150" s="49"/>
      <c r="J150" s="48"/>
      <c r="K150" s="49"/>
      <c r="L150" s="48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</row>
    <row r="151" spans="1:24" s="47" customFormat="1" x14ac:dyDescent="0.55000000000000004">
      <c r="A151" s="49"/>
      <c r="B151" s="49"/>
      <c r="C151" s="49"/>
      <c r="D151" s="49"/>
      <c r="E151" s="49"/>
      <c r="F151" s="49"/>
      <c r="G151" s="49"/>
      <c r="H151" s="49"/>
      <c r="I151" s="49"/>
      <c r="J151" s="48"/>
      <c r="K151" s="49"/>
      <c r="L151" s="48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</row>
    <row r="152" spans="1:24" s="47" customFormat="1" x14ac:dyDescent="0.55000000000000004">
      <c r="A152" s="49"/>
      <c r="B152" s="49"/>
      <c r="C152" s="49"/>
      <c r="D152" s="49"/>
      <c r="E152" s="49"/>
      <c r="F152" s="49"/>
      <c r="G152" s="49"/>
      <c r="H152" s="49"/>
      <c r="I152" s="49"/>
      <c r="J152" s="48"/>
      <c r="K152" s="49"/>
      <c r="L152" s="48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</row>
    <row r="153" spans="1:24" s="47" customFormat="1" x14ac:dyDescent="0.55000000000000004">
      <c r="A153" s="49"/>
      <c r="B153" s="49"/>
      <c r="C153" s="49"/>
      <c r="D153" s="49"/>
      <c r="E153" s="49"/>
      <c r="F153" s="49"/>
      <c r="G153" s="49"/>
      <c r="H153" s="49"/>
      <c r="I153" s="49"/>
      <c r="J153" s="48"/>
      <c r="K153" s="49"/>
      <c r="L153" s="48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</row>
    <row r="154" spans="1:24" s="47" customFormat="1" x14ac:dyDescent="0.55000000000000004">
      <c r="A154" s="49"/>
      <c r="B154" s="49"/>
      <c r="C154" s="49"/>
      <c r="D154" s="49"/>
      <c r="E154" s="49"/>
      <c r="F154" s="49"/>
      <c r="G154" s="49"/>
      <c r="H154" s="49"/>
      <c r="I154" s="49"/>
      <c r="J154" s="48"/>
      <c r="K154" s="49"/>
      <c r="L154" s="48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</row>
    <row r="155" spans="1:24" s="47" customFormat="1" x14ac:dyDescent="0.55000000000000004">
      <c r="A155" s="49"/>
      <c r="B155" s="49"/>
      <c r="C155" s="49"/>
      <c r="D155" s="49"/>
      <c r="E155" s="49"/>
      <c r="F155" s="49"/>
      <c r="G155" s="49"/>
      <c r="H155" s="49"/>
      <c r="I155" s="49"/>
      <c r="J155" s="48"/>
      <c r="K155" s="49"/>
      <c r="L155" s="48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</row>
    <row r="156" spans="1:24" s="47" customFormat="1" x14ac:dyDescent="0.55000000000000004">
      <c r="A156" s="49"/>
      <c r="B156" s="49"/>
      <c r="C156" s="49"/>
      <c r="D156" s="49"/>
      <c r="E156" s="49"/>
      <c r="F156" s="49"/>
      <c r="G156" s="49"/>
      <c r="H156" s="49"/>
      <c r="I156" s="49"/>
      <c r="J156" s="48"/>
      <c r="K156" s="49"/>
      <c r="L156" s="48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</row>
    <row r="157" spans="1:24" s="47" customFormat="1" x14ac:dyDescent="0.55000000000000004">
      <c r="A157" s="49"/>
      <c r="B157" s="49"/>
      <c r="C157" s="49"/>
      <c r="D157" s="49"/>
      <c r="E157" s="49"/>
      <c r="F157" s="49"/>
      <c r="G157" s="49"/>
      <c r="H157" s="49"/>
      <c r="I157" s="49"/>
      <c r="J157" s="48"/>
      <c r="K157" s="49"/>
      <c r="L157" s="48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</row>
    <row r="158" spans="1:24" s="47" customFormat="1" x14ac:dyDescent="0.55000000000000004">
      <c r="A158" s="49"/>
      <c r="B158" s="49"/>
      <c r="C158" s="49"/>
      <c r="D158" s="49"/>
      <c r="E158" s="49"/>
      <c r="F158" s="49"/>
      <c r="G158" s="49"/>
      <c r="H158" s="49"/>
      <c r="I158" s="49"/>
      <c r="J158" s="48"/>
      <c r="K158" s="49"/>
      <c r="L158" s="48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</row>
    <row r="159" spans="1:24" s="47" customFormat="1" x14ac:dyDescent="0.55000000000000004">
      <c r="A159" s="49"/>
      <c r="B159" s="49"/>
      <c r="C159" s="49"/>
      <c r="D159" s="49"/>
      <c r="E159" s="49"/>
      <c r="F159" s="49"/>
      <c r="G159" s="49"/>
      <c r="H159" s="49"/>
      <c r="I159" s="49"/>
      <c r="J159" s="48"/>
      <c r="K159" s="49"/>
      <c r="L159" s="48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</row>
    <row r="160" spans="1:24" s="47" customFormat="1" x14ac:dyDescent="0.55000000000000004">
      <c r="A160" s="49"/>
      <c r="B160" s="49"/>
      <c r="C160" s="49"/>
      <c r="D160" s="49"/>
      <c r="E160" s="49"/>
      <c r="F160" s="49"/>
      <c r="G160" s="49"/>
      <c r="H160" s="49"/>
      <c r="I160" s="49"/>
      <c r="J160" s="48"/>
      <c r="K160" s="49"/>
      <c r="L160" s="48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</row>
    <row r="161" spans="1:24" s="47" customFormat="1" x14ac:dyDescent="0.55000000000000004">
      <c r="A161" s="49"/>
      <c r="B161" s="49"/>
      <c r="C161" s="49"/>
      <c r="D161" s="49"/>
      <c r="E161" s="49"/>
      <c r="F161" s="49"/>
      <c r="G161" s="49"/>
      <c r="H161" s="49"/>
      <c r="I161" s="49"/>
      <c r="J161" s="48"/>
      <c r="K161" s="49"/>
      <c r="L161" s="48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</row>
    <row r="162" spans="1:24" s="47" customFormat="1" x14ac:dyDescent="0.55000000000000004">
      <c r="A162" s="49"/>
      <c r="B162" s="49"/>
      <c r="C162" s="49"/>
      <c r="D162" s="49"/>
      <c r="E162" s="49"/>
      <c r="F162" s="49"/>
      <c r="G162" s="49"/>
      <c r="H162" s="49"/>
      <c r="I162" s="49"/>
      <c r="J162" s="48"/>
      <c r="K162" s="49"/>
      <c r="L162" s="48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</row>
    <row r="163" spans="1:24" s="47" customFormat="1" x14ac:dyDescent="0.55000000000000004">
      <c r="A163" s="49"/>
      <c r="B163" s="49"/>
      <c r="C163" s="49"/>
      <c r="D163" s="49"/>
      <c r="E163" s="49"/>
      <c r="F163" s="49"/>
      <c r="G163" s="49"/>
      <c r="H163" s="49"/>
      <c r="I163" s="49"/>
      <c r="J163" s="48"/>
      <c r="K163" s="49"/>
      <c r="L163" s="48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</row>
    <row r="164" spans="1:24" s="47" customFormat="1" x14ac:dyDescent="0.55000000000000004">
      <c r="A164" s="49"/>
      <c r="B164" s="49"/>
      <c r="C164" s="49"/>
      <c r="D164" s="49"/>
      <c r="E164" s="49"/>
      <c r="F164" s="49"/>
      <c r="G164" s="49"/>
      <c r="H164" s="49"/>
      <c r="I164" s="49"/>
      <c r="J164" s="48"/>
      <c r="K164" s="49"/>
      <c r="L164" s="48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</row>
    <row r="165" spans="1:24" s="47" customFormat="1" x14ac:dyDescent="0.55000000000000004">
      <c r="A165" s="49"/>
      <c r="B165" s="49"/>
      <c r="C165" s="49"/>
      <c r="D165" s="49"/>
      <c r="E165" s="49"/>
      <c r="F165" s="49"/>
      <c r="G165" s="49"/>
      <c r="H165" s="49"/>
      <c r="I165" s="49"/>
      <c r="J165" s="48"/>
      <c r="K165" s="49"/>
      <c r="L165" s="48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</row>
    <row r="166" spans="1:24" s="47" customFormat="1" x14ac:dyDescent="0.55000000000000004">
      <c r="A166" s="49"/>
      <c r="B166" s="49"/>
      <c r="C166" s="49"/>
      <c r="D166" s="49"/>
      <c r="E166" s="49"/>
      <c r="F166" s="49"/>
      <c r="G166" s="49"/>
      <c r="H166" s="49"/>
      <c r="I166" s="49"/>
      <c r="J166" s="48"/>
      <c r="K166" s="49"/>
      <c r="L166" s="48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</row>
    <row r="167" spans="1:24" s="47" customFormat="1" x14ac:dyDescent="0.55000000000000004">
      <c r="A167" s="49"/>
      <c r="B167" s="49"/>
      <c r="C167" s="49"/>
      <c r="D167" s="49"/>
      <c r="E167" s="49"/>
      <c r="F167" s="49"/>
      <c r="G167" s="49"/>
      <c r="H167" s="49"/>
      <c r="I167" s="49"/>
      <c r="J167" s="48"/>
      <c r="K167" s="49"/>
      <c r="L167" s="48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</row>
    <row r="168" spans="1:24" s="47" customFormat="1" x14ac:dyDescent="0.55000000000000004">
      <c r="A168" s="49"/>
      <c r="B168" s="49"/>
      <c r="C168" s="49"/>
      <c r="D168" s="49"/>
      <c r="E168" s="49"/>
      <c r="F168" s="49"/>
      <c r="G168" s="49"/>
      <c r="H168" s="49"/>
      <c r="I168" s="49"/>
      <c r="J168" s="48"/>
      <c r="K168" s="49"/>
      <c r="L168" s="48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</row>
    <row r="169" spans="1:24" s="47" customFormat="1" x14ac:dyDescent="0.55000000000000004">
      <c r="A169" s="49"/>
      <c r="B169" s="49"/>
      <c r="C169" s="49"/>
      <c r="D169" s="49"/>
      <c r="E169" s="49"/>
      <c r="F169" s="49"/>
      <c r="G169" s="49"/>
      <c r="H169" s="49"/>
      <c r="I169" s="49"/>
      <c r="J169" s="48"/>
      <c r="K169" s="49"/>
      <c r="L169" s="48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</row>
    <row r="170" spans="1:24" s="47" customFormat="1" x14ac:dyDescent="0.55000000000000004">
      <c r="A170" s="49"/>
      <c r="B170" s="49"/>
      <c r="C170" s="49"/>
      <c r="D170" s="49"/>
      <c r="E170" s="49"/>
      <c r="F170" s="49"/>
      <c r="G170" s="49"/>
      <c r="H170" s="49"/>
      <c r="I170" s="49"/>
      <c r="J170" s="48"/>
      <c r="K170" s="49"/>
      <c r="L170" s="48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</row>
    <row r="171" spans="1:24" s="47" customFormat="1" x14ac:dyDescent="0.55000000000000004">
      <c r="A171" s="49"/>
      <c r="B171" s="49"/>
      <c r="C171" s="49"/>
      <c r="D171" s="49"/>
      <c r="E171" s="49"/>
      <c r="F171" s="49"/>
      <c r="G171" s="49"/>
      <c r="H171" s="49"/>
      <c r="I171" s="49"/>
      <c r="J171" s="48"/>
      <c r="K171" s="49"/>
      <c r="L171" s="48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</row>
    <row r="172" spans="1:24" s="47" customFormat="1" x14ac:dyDescent="0.55000000000000004">
      <c r="A172" s="49"/>
      <c r="B172" s="49"/>
      <c r="C172" s="49"/>
      <c r="D172" s="49"/>
      <c r="E172" s="49"/>
      <c r="F172" s="49"/>
      <c r="G172" s="49"/>
      <c r="H172" s="49"/>
      <c r="I172" s="49"/>
      <c r="J172" s="48"/>
      <c r="K172" s="49"/>
      <c r="L172" s="48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</row>
    <row r="173" spans="1:24" s="47" customFormat="1" x14ac:dyDescent="0.55000000000000004">
      <c r="A173" s="49"/>
      <c r="B173" s="49"/>
      <c r="C173" s="49"/>
      <c r="D173" s="49"/>
      <c r="E173" s="49"/>
      <c r="F173" s="49"/>
      <c r="G173" s="49"/>
      <c r="H173" s="49"/>
      <c r="I173" s="49"/>
      <c r="J173" s="48"/>
      <c r="K173" s="49"/>
      <c r="L173" s="48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</row>
    <row r="174" spans="1:24" s="47" customFormat="1" x14ac:dyDescent="0.55000000000000004">
      <c r="A174" s="49"/>
      <c r="B174" s="49"/>
      <c r="C174" s="49"/>
      <c r="D174" s="49"/>
      <c r="E174" s="49"/>
      <c r="F174" s="49"/>
      <c r="G174" s="49"/>
      <c r="H174" s="49"/>
      <c r="I174" s="49"/>
      <c r="J174" s="48"/>
      <c r="K174" s="49"/>
      <c r="L174" s="48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</row>
    <row r="175" spans="1:24" s="47" customFormat="1" x14ac:dyDescent="0.55000000000000004">
      <c r="A175" s="49"/>
      <c r="B175" s="49"/>
      <c r="C175" s="49"/>
      <c r="D175" s="49"/>
      <c r="E175" s="49"/>
      <c r="F175" s="49"/>
      <c r="G175" s="49"/>
      <c r="H175" s="49"/>
      <c r="I175" s="49"/>
      <c r="J175" s="48"/>
      <c r="K175" s="49"/>
      <c r="L175" s="48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</row>
    <row r="176" spans="1:24" s="47" customFormat="1" x14ac:dyDescent="0.55000000000000004">
      <c r="A176" s="49"/>
      <c r="B176" s="49"/>
      <c r="C176" s="49"/>
      <c r="D176" s="49"/>
      <c r="E176" s="49"/>
      <c r="F176" s="49"/>
      <c r="G176" s="49"/>
      <c r="H176" s="49"/>
      <c r="I176" s="49"/>
      <c r="J176" s="48"/>
      <c r="K176" s="49"/>
      <c r="L176" s="48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</row>
    <row r="177" spans="1:24" s="47" customFormat="1" x14ac:dyDescent="0.55000000000000004">
      <c r="A177" s="49"/>
      <c r="B177" s="49"/>
      <c r="C177" s="49"/>
      <c r="D177" s="49"/>
      <c r="E177" s="49"/>
      <c r="F177" s="49"/>
      <c r="G177" s="49"/>
      <c r="H177" s="49"/>
      <c r="I177" s="49"/>
      <c r="J177" s="48"/>
      <c r="K177" s="49"/>
      <c r="L177" s="48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</row>
    <row r="178" spans="1:24" s="47" customFormat="1" x14ac:dyDescent="0.55000000000000004">
      <c r="A178" s="49"/>
      <c r="B178" s="49"/>
      <c r="C178" s="49"/>
      <c r="D178" s="49"/>
      <c r="E178" s="49"/>
      <c r="F178" s="49"/>
      <c r="G178" s="49"/>
      <c r="H178" s="49"/>
      <c r="I178" s="49"/>
      <c r="J178" s="48"/>
      <c r="K178" s="49"/>
      <c r="L178" s="48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</row>
    <row r="179" spans="1:24" s="47" customFormat="1" x14ac:dyDescent="0.55000000000000004">
      <c r="A179" s="49"/>
      <c r="B179" s="49"/>
      <c r="C179" s="49"/>
      <c r="D179" s="49"/>
      <c r="E179" s="49"/>
      <c r="F179" s="49"/>
      <c r="G179" s="49"/>
      <c r="H179" s="49"/>
      <c r="I179" s="49"/>
      <c r="J179" s="48"/>
      <c r="K179" s="49"/>
      <c r="L179" s="48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</row>
    <row r="180" spans="1:24" s="47" customFormat="1" x14ac:dyDescent="0.55000000000000004">
      <c r="A180" s="49"/>
      <c r="B180" s="49"/>
      <c r="C180" s="49"/>
      <c r="D180" s="49"/>
      <c r="E180" s="49"/>
      <c r="F180" s="49"/>
      <c r="G180" s="49"/>
      <c r="H180" s="49"/>
      <c r="I180" s="49"/>
      <c r="J180" s="48"/>
      <c r="K180" s="49"/>
      <c r="L180" s="48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</row>
    <row r="181" spans="1:24" s="47" customFormat="1" x14ac:dyDescent="0.55000000000000004">
      <c r="A181" s="49"/>
      <c r="B181" s="49"/>
      <c r="C181" s="49"/>
      <c r="D181" s="49"/>
      <c r="E181" s="49"/>
      <c r="F181" s="49"/>
      <c r="G181" s="49"/>
      <c r="H181" s="49"/>
      <c r="I181" s="49"/>
      <c r="J181" s="48"/>
      <c r="K181" s="49"/>
      <c r="L181" s="48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</row>
    <row r="182" spans="1:24" s="47" customFormat="1" x14ac:dyDescent="0.55000000000000004">
      <c r="A182" s="49"/>
      <c r="B182" s="49"/>
      <c r="C182" s="49"/>
      <c r="D182" s="49"/>
      <c r="E182" s="49"/>
      <c r="F182" s="49"/>
      <c r="G182" s="49"/>
      <c r="H182" s="49"/>
      <c r="I182" s="49"/>
      <c r="J182" s="48"/>
      <c r="K182" s="49"/>
      <c r="L182" s="48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</row>
    <row r="183" spans="1:24" s="47" customFormat="1" x14ac:dyDescent="0.55000000000000004">
      <c r="A183" s="49"/>
      <c r="B183" s="49"/>
      <c r="C183" s="49"/>
      <c r="D183" s="49"/>
      <c r="E183" s="49"/>
      <c r="F183" s="49"/>
      <c r="G183" s="49"/>
      <c r="H183" s="49"/>
      <c r="I183" s="49"/>
      <c r="J183" s="48"/>
      <c r="K183" s="49"/>
      <c r="L183" s="48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</row>
    <row r="184" spans="1:24" s="47" customFormat="1" x14ac:dyDescent="0.55000000000000004">
      <c r="A184" s="49"/>
      <c r="B184" s="49"/>
      <c r="C184" s="49"/>
      <c r="D184" s="49"/>
      <c r="E184" s="49"/>
      <c r="F184" s="49"/>
      <c r="G184" s="49"/>
      <c r="H184" s="49"/>
      <c r="I184" s="49"/>
      <c r="J184" s="48"/>
      <c r="K184" s="49"/>
      <c r="L184" s="48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</row>
    <row r="185" spans="1:24" s="47" customFormat="1" x14ac:dyDescent="0.55000000000000004">
      <c r="A185" s="49"/>
      <c r="B185" s="49"/>
      <c r="C185" s="49"/>
      <c r="D185" s="49"/>
      <c r="E185" s="49"/>
      <c r="F185" s="49"/>
      <c r="G185" s="49"/>
      <c r="H185" s="49"/>
      <c r="I185" s="49"/>
      <c r="J185" s="48"/>
      <c r="K185" s="49"/>
      <c r="L185" s="48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</row>
    <row r="186" spans="1:24" s="47" customFormat="1" x14ac:dyDescent="0.55000000000000004">
      <c r="A186" s="49"/>
      <c r="B186" s="49"/>
      <c r="C186" s="49"/>
      <c r="D186" s="49"/>
      <c r="E186" s="49"/>
      <c r="F186" s="49"/>
      <c r="G186" s="49"/>
      <c r="H186" s="49"/>
      <c r="I186" s="49"/>
      <c r="J186" s="48"/>
      <c r="K186" s="49"/>
      <c r="L186" s="48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</row>
    <row r="187" spans="1:24" s="47" customFormat="1" x14ac:dyDescent="0.55000000000000004">
      <c r="A187" s="49"/>
      <c r="B187" s="49"/>
      <c r="C187" s="49"/>
      <c r="D187" s="49"/>
      <c r="E187" s="49"/>
      <c r="F187" s="49"/>
      <c r="G187" s="49"/>
      <c r="H187" s="49"/>
      <c r="I187" s="49"/>
      <c r="J187" s="48"/>
      <c r="K187" s="49"/>
      <c r="L187" s="48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</row>
    <row r="188" spans="1:24" s="47" customFormat="1" x14ac:dyDescent="0.55000000000000004">
      <c r="A188" s="49"/>
      <c r="B188" s="49"/>
      <c r="C188" s="49"/>
      <c r="D188" s="49"/>
      <c r="E188" s="49"/>
      <c r="F188" s="49"/>
      <c r="G188" s="49"/>
      <c r="H188" s="49"/>
      <c r="I188" s="49"/>
      <c r="J188" s="48"/>
      <c r="K188" s="49"/>
      <c r="L188" s="48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</row>
    <row r="189" spans="1:24" s="47" customFormat="1" x14ac:dyDescent="0.55000000000000004">
      <c r="A189" s="49"/>
      <c r="B189" s="49"/>
      <c r="C189" s="49"/>
      <c r="D189" s="49"/>
      <c r="E189" s="49"/>
      <c r="F189" s="49"/>
      <c r="G189" s="49"/>
      <c r="H189" s="49"/>
      <c r="I189" s="49"/>
      <c r="J189" s="48"/>
      <c r="K189" s="49"/>
      <c r="L189" s="48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</row>
    <row r="190" spans="1:24" s="47" customFormat="1" x14ac:dyDescent="0.55000000000000004">
      <c r="A190" s="49"/>
      <c r="B190" s="49"/>
      <c r="C190" s="49"/>
      <c r="D190" s="49"/>
      <c r="E190" s="49"/>
      <c r="F190" s="49"/>
      <c r="G190" s="49"/>
      <c r="H190" s="49"/>
      <c r="I190" s="49"/>
      <c r="J190" s="48"/>
      <c r="K190" s="49"/>
      <c r="L190" s="48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</row>
    <row r="191" spans="1:24" s="47" customFormat="1" x14ac:dyDescent="0.55000000000000004">
      <c r="A191" s="49"/>
      <c r="B191" s="49"/>
      <c r="C191" s="49"/>
      <c r="D191" s="49"/>
      <c r="E191" s="49"/>
      <c r="F191" s="49"/>
      <c r="G191" s="49"/>
      <c r="H191" s="49"/>
      <c r="I191" s="49"/>
      <c r="J191" s="48"/>
      <c r="K191" s="49"/>
      <c r="L191" s="48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</row>
    <row r="192" spans="1:24" s="47" customFormat="1" x14ac:dyDescent="0.55000000000000004">
      <c r="A192" s="49"/>
      <c r="B192" s="49"/>
      <c r="C192" s="49"/>
      <c r="D192" s="49"/>
      <c r="E192" s="49"/>
      <c r="F192" s="49"/>
      <c r="G192" s="49"/>
      <c r="H192" s="49"/>
      <c r="I192" s="49"/>
      <c r="J192" s="48"/>
      <c r="K192" s="49"/>
      <c r="L192" s="48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</row>
    <row r="193" spans="1:24" s="47" customFormat="1" x14ac:dyDescent="0.55000000000000004">
      <c r="A193" s="49"/>
      <c r="B193" s="49"/>
      <c r="C193" s="49"/>
      <c r="D193" s="49"/>
      <c r="E193" s="49"/>
      <c r="F193" s="49"/>
      <c r="G193" s="49"/>
      <c r="H193" s="49"/>
      <c r="I193" s="49"/>
      <c r="J193" s="48"/>
      <c r="K193" s="49"/>
      <c r="L193" s="48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</row>
    <row r="194" spans="1:24" s="47" customFormat="1" x14ac:dyDescent="0.55000000000000004">
      <c r="A194" s="49"/>
      <c r="B194" s="49"/>
      <c r="C194" s="49"/>
      <c r="D194" s="49"/>
      <c r="E194" s="49"/>
      <c r="F194" s="49"/>
      <c r="G194" s="49"/>
      <c r="H194" s="49"/>
      <c r="I194" s="49"/>
      <c r="J194" s="48"/>
      <c r="K194" s="49"/>
      <c r="L194" s="48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</row>
    <row r="195" spans="1:24" s="47" customFormat="1" x14ac:dyDescent="0.55000000000000004">
      <c r="A195" s="49"/>
      <c r="B195" s="49"/>
      <c r="C195" s="49"/>
      <c r="D195" s="49"/>
      <c r="E195" s="49"/>
      <c r="F195" s="49"/>
      <c r="G195" s="49"/>
      <c r="H195" s="49"/>
      <c r="I195" s="49"/>
      <c r="J195" s="48"/>
      <c r="K195" s="49"/>
      <c r="L195" s="48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</row>
    <row r="196" spans="1:24" s="47" customFormat="1" x14ac:dyDescent="0.55000000000000004">
      <c r="A196" s="49"/>
      <c r="B196" s="49"/>
      <c r="C196" s="49"/>
      <c r="D196" s="49"/>
      <c r="E196" s="49"/>
      <c r="F196" s="49"/>
      <c r="G196" s="49"/>
      <c r="H196" s="49"/>
      <c r="I196" s="49"/>
      <c r="J196" s="48"/>
      <c r="K196" s="49"/>
      <c r="L196" s="48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</row>
    <row r="197" spans="1:24" s="47" customFormat="1" x14ac:dyDescent="0.55000000000000004">
      <c r="A197" s="49"/>
      <c r="B197" s="49"/>
      <c r="C197" s="49"/>
      <c r="D197" s="49"/>
      <c r="E197" s="49"/>
      <c r="F197" s="49"/>
      <c r="G197" s="49"/>
      <c r="H197" s="49"/>
      <c r="I197" s="49"/>
      <c r="J197" s="48"/>
      <c r="K197" s="49"/>
      <c r="L197" s="48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</row>
    <row r="198" spans="1:24" s="47" customFormat="1" x14ac:dyDescent="0.55000000000000004">
      <c r="A198" s="49"/>
      <c r="B198" s="49"/>
      <c r="C198" s="49"/>
      <c r="D198" s="49"/>
      <c r="E198" s="49"/>
      <c r="F198" s="49"/>
      <c r="G198" s="49"/>
      <c r="H198" s="49"/>
      <c r="I198" s="49"/>
      <c r="J198" s="48"/>
      <c r="K198" s="49"/>
      <c r="L198" s="48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</row>
    <row r="199" spans="1:24" s="47" customFormat="1" x14ac:dyDescent="0.55000000000000004">
      <c r="A199" s="49"/>
      <c r="B199" s="49"/>
      <c r="C199" s="49"/>
      <c r="D199" s="49"/>
      <c r="E199" s="49"/>
      <c r="F199" s="49"/>
      <c r="G199" s="49"/>
      <c r="H199" s="49"/>
      <c r="I199" s="49"/>
      <c r="J199" s="48"/>
      <c r="K199" s="49"/>
      <c r="L199" s="48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</row>
    <row r="200" spans="1:24" s="47" customFormat="1" x14ac:dyDescent="0.55000000000000004">
      <c r="A200" s="49"/>
      <c r="B200" s="49"/>
      <c r="C200" s="49"/>
      <c r="D200" s="49"/>
      <c r="E200" s="49"/>
      <c r="F200" s="49"/>
      <c r="G200" s="49"/>
      <c r="H200" s="49"/>
      <c r="I200" s="49"/>
      <c r="J200" s="48"/>
      <c r="K200" s="49"/>
      <c r="L200" s="48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</row>
    <row r="201" spans="1:24" s="47" customFormat="1" x14ac:dyDescent="0.55000000000000004">
      <c r="A201" s="49"/>
      <c r="B201" s="49"/>
      <c r="C201" s="49"/>
      <c r="D201" s="49"/>
      <c r="E201" s="49"/>
      <c r="F201" s="49"/>
      <c r="G201" s="49"/>
      <c r="H201" s="49"/>
      <c r="I201" s="49"/>
      <c r="J201" s="48"/>
      <c r="K201" s="49"/>
      <c r="L201" s="48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</row>
    <row r="202" spans="1:24" s="47" customFormat="1" x14ac:dyDescent="0.55000000000000004">
      <c r="A202" s="49"/>
      <c r="B202" s="49"/>
      <c r="C202" s="49"/>
      <c r="D202" s="49"/>
      <c r="E202" s="49"/>
      <c r="F202" s="49"/>
      <c r="G202" s="49"/>
      <c r="H202" s="49"/>
      <c r="I202" s="49"/>
      <c r="J202" s="48"/>
      <c r="K202" s="49"/>
      <c r="L202" s="48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</row>
    <row r="203" spans="1:24" s="47" customFormat="1" x14ac:dyDescent="0.55000000000000004">
      <c r="A203" s="49"/>
      <c r="B203" s="49"/>
      <c r="C203" s="49"/>
      <c r="D203" s="49"/>
      <c r="E203" s="49"/>
      <c r="F203" s="49"/>
      <c r="G203" s="49"/>
      <c r="H203" s="49"/>
      <c r="I203" s="49"/>
      <c r="J203" s="48"/>
      <c r="K203" s="49"/>
      <c r="L203" s="48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</row>
    <row r="204" spans="1:24" s="47" customFormat="1" x14ac:dyDescent="0.55000000000000004">
      <c r="A204" s="49"/>
      <c r="B204" s="49"/>
      <c r="C204" s="49"/>
      <c r="D204" s="49"/>
      <c r="E204" s="49"/>
      <c r="F204" s="49"/>
      <c r="G204" s="49"/>
      <c r="H204" s="49"/>
      <c r="I204" s="49"/>
      <c r="J204" s="48"/>
      <c r="K204" s="49"/>
      <c r="L204" s="48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</row>
    <row r="205" spans="1:24" s="47" customFormat="1" x14ac:dyDescent="0.55000000000000004">
      <c r="A205" s="49"/>
      <c r="B205" s="49"/>
      <c r="C205" s="49"/>
      <c r="D205" s="49"/>
      <c r="E205" s="49"/>
      <c r="F205" s="49"/>
      <c r="G205" s="49"/>
      <c r="H205" s="49"/>
      <c r="I205" s="49"/>
      <c r="J205" s="48"/>
      <c r="K205" s="49"/>
      <c r="L205" s="48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</row>
    <row r="206" spans="1:24" s="47" customFormat="1" x14ac:dyDescent="0.55000000000000004">
      <c r="A206" s="49"/>
      <c r="B206" s="49"/>
      <c r="C206" s="49"/>
      <c r="D206" s="49"/>
      <c r="E206" s="49"/>
      <c r="F206" s="49"/>
      <c r="G206" s="49"/>
      <c r="H206" s="49"/>
      <c r="I206" s="49"/>
      <c r="J206" s="48"/>
      <c r="K206" s="49"/>
      <c r="L206" s="48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</row>
    <row r="207" spans="1:24" s="47" customFormat="1" x14ac:dyDescent="0.55000000000000004">
      <c r="A207" s="49"/>
      <c r="B207" s="49"/>
      <c r="C207" s="49"/>
      <c r="D207" s="49"/>
      <c r="E207" s="49"/>
      <c r="F207" s="49"/>
      <c r="G207" s="49"/>
      <c r="H207" s="49"/>
      <c r="I207" s="49"/>
      <c r="J207" s="48"/>
      <c r="K207" s="49"/>
      <c r="L207" s="48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</row>
    <row r="208" spans="1:24" s="47" customFormat="1" x14ac:dyDescent="0.55000000000000004">
      <c r="A208" s="49"/>
      <c r="B208" s="49"/>
      <c r="C208" s="49"/>
      <c r="D208" s="49"/>
      <c r="E208" s="49"/>
      <c r="F208" s="49"/>
      <c r="G208" s="49"/>
      <c r="H208" s="49"/>
      <c r="I208" s="49"/>
      <c r="J208" s="48"/>
      <c r="K208" s="49"/>
      <c r="L208" s="48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</row>
    <row r="209" spans="1:24" s="47" customFormat="1" x14ac:dyDescent="0.55000000000000004">
      <c r="A209" s="49"/>
      <c r="B209" s="49"/>
      <c r="C209" s="49"/>
      <c r="D209" s="49"/>
      <c r="E209" s="49"/>
      <c r="F209" s="49"/>
      <c r="G209" s="49"/>
      <c r="H209" s="49"/>
      <c r="I209" s="49"/>
      <c r="J209" s="48"/>
      <c r="K209" s="49"/>
      <c r="L209" s="48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</row>
    <row r="210" spans="1:24" s="47" customFormat="1" x14ac:dyDescent="0.55000000000000004">
      <c r="A210" s="49"/>
      <c r="B210" s="49"/>
      <c r="C210" s="49"/>
      <c r="D210" s="49"/>
      <c r="E210" s="49"/>
      <c r="F210" s="49"/>
      <c r="G210" s="49"/>
      <c r="H210" s="49"/>
      <c r="I210" s="49"/>
      <c r="J210" s="48"/>
      <c r="K210" s="49"/>
      <c r="L210" s="48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</row>
    <row r="211" spans="1:24" s="47" customFormat="1" x14ac:dyDescent="0.55000000000000004">
      <c r="A211" s="49"/>
      <c r="B211" s="49"/>
      <c r="C211" s="49"/>
      <c r="D211" s="49"/>
      <c r="E211" s="49"/>
      <c r="F211" s="49"/>
      <c r="G211" s="49"/>
      <c r="H211" s="49"/>
      <c r="I211" s="49"/>
      <c r="J211" s="48"/>
      <c r="K211" s="49"/>
      <c r="L211" s="48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</row>
    <row r="212" spans="1:24" s="47" customFormat="1" x14ac:dyDescent="0.55000000000000004">
      <c r="A212" s="49"/>
      <c r="B212" s="49"/>
      <c r="C212" s="49"/>
      <c r="D212" s="49"/>
      <c r="E212" s="49"/>
      <c r="F212" s="49"/>
      <c r="G212" s="49"/>
      <c r="H212" s="49"/>
      <c r="I212" s="49"/>
      <c r="J212" s="48"/>
      <c r="K212" s="49"/>
      <c r="L212" s="48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</row>
    <row r="213" spans="1:24" s="47" customFormat="1" x14ac:dyDescent="0.55000000000000004">
      <c r="A213" s="49"/>
      <c r="B213" s="49"/>
      <c r="C213" s="49"/>
      <c r="D213" s="49"/>
      <c r="E213" s="49"/>
      <c r="F213" s="49"/>
      <c r="G213" s="49"/>
      <c r="H213" s="49"/>
      <c r="I213" s="49"/>
      <c r="J213" s="48"/>
      <c r="K213" s="49"/>
      <c r="L213" s="48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</row>
    <row r="214" spans="1:24" s="47" customFormat="1" x14ac:dyDescent="0.55000000000000004">
      <c r="A214" s="49"/>
      <c r="B214" s="49"/>
      <c r="C214" s="49"/>
      <c r="D214" s="49"/>
      <c r="E214" s="49"/>
      <c r="F214" s="49"/>
      <c r="G214" s="49"/>
      <c r="H214" s="49"/>
      <c r="I214" s="49"/>
      <c r="J214" s="48"/>
      <c r="K214" s="49"/>
      <c r="L214" s="48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</row>
    <row r="215" spans="1:24" s="47" customFormat="1" x14ac:dyDescent="0.55000000000000004">
      <c r="A215" s="49"/>
      <c r="B215" s="49"/>
      <c r="C215" s="49"/>
      <c r="D215" s="49"/>
      <c r="E215" s="49"/>
      <c r="F215" s="49"/>
      <c r="G215" s="49"/>
      <c r="H215" s="49"/>
      <c r="I215" s="49"/>
      <c r="J215" s="48"/>
      <c r="K215" s="49"/>
      <c r="L215" s="48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</row>
    <row r="216" spans="1:24" s="47" customFormat="1" x14ac:dyDescent="0.55000000000000004">
      <c r="A216" s="49"/>
      <c r="B216" s="49"/>
      <c r="C216" s="49"/>
      <c r="D216" s="49"/>
      <c r="E216" s="49"/>
      <c r="F216" s="49"/>
      <c r="G216" s="49"/>
      <c r="H216" s="49"/>
      <c r="I216" s="49"/>
      <c r="J216" s="48"/>
      <c r="K216" s="49"/>
      <c r="L216" s="48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</row>
    <row r="217" spans="1:24" s="47" customFormat="1" x14ac:dyDescent="0.55000000000000004">
      <c r="A217" s="49"/>
      <c r="B217" s="49"/>
      <c r="C217" s="49"/>
      <c r="D217" s="49"/>
      <c r="E217" s="49"/>
      <c r="F217" s="49"/>
      <c r="G217" s="49"/>
      <c r="H217" s="49"/>
      <c r="I217" s="49"/>
      <c r="J217" s="48"/>
      <c r="K217" s="49"/>
      <c r="L217" s="48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</row>
    <row r="218" spans="1:24" s="47" customFormat="1" x14ac:dyDescent="0.55000000000000004">
      <c r="A218" s="49"/>
      <c r="B218" s="49"/>
      <c r="C218" s="49"/>
      <c r="D218" s="49"/>
      <c r="E218" s="49"/>
      <c r="F218" s="49"/>
      <c r="G218" s="49"/>
      <c r="H218" s="49"/>
      <c r="I218" s="49"/>
      <c r="J218" s="48"/>
      <c r="K218" s="49"/>
      <c r="L218" s="48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</row>
    <row r="219" spans="1:24" s="47" customFormat="1" x14ac:dyDescent="0.55000000000000004">
      <c r="A219" s="49"/>
      <c r="B219" s="49"/>
      <c r="C219" s="49"/>
      <c r="D219" s="49"/>
      <c r="E219" s="49"/>
      <c r="F219" s="49"/>
      <c r="G219" s="49"/>
      <c r="H219" s="49"/>
      <c r="I219" s="49"/>
      <c r="J219" s="48"/>
      <c r="K219" s="49"/>
      <c r="L219" s="48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</row>
    <row r="220" spans="1:24" s="47" customFormat="1" x14ac:dyDescent="0.55000000000000004">
      <c r="A220" s="49"/>
      <c r="B220" s="49"/>
      <c r="C220" s="49"/>
      <c r="D220" s="49"/>
      <c r="E220" s="49"/>
      <c r="F220" s="49"/>
      <c r="G220" s="49"/>
      <c r="H220" s="49"/>
      <c r="I220" s="49"/>
      <c r="J220" s="48"/>
      <c r="K220" s="49"/>
      <c r="L220" s="48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</row>
    <row r="221" spans="1:24" s="47" customFormat="1" x14ac:dyDescent="0.55000000000000004">
      <c r="A221" s="49"/>
      <c r="B221" s="49"/>
      <c r="C221" s="49"/>
      <c r="D221" s="49"/>
      <c r="E221" s="49"/>
      <c r="F221" s="49"/>
      <c r="G221" s="49"/>
      <c r="H221" s="49"/>
      <c r="I221" s="49"/>
      <c r="J221" s="48"/>
      <c r="K221" s="49"/>
      <c r="L221" s="48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</row>
    <row r="222" spans="1:24" s="47" customFormat="1" x14ac:dyDescent="0.55000000000000004">
      <c r="A222" s="49"/>
      <c r="B222" s="49"/>
      <c r="C222" s="49"/>
      <c r="D222" s="49"/>
      <c r="E222" s="49"/>
      <c r="F222" s="49"/>
      <c r="G222" s="49"/>
      <c r="H222" s="49"/>
      <c r="I222" s="49"/>
      <c r="J222" s="48"/>
      <c r="K222" s="49"/>
      <c r="L222" s="48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</row>
    <row r="223" spans="1:24" s="47" customFormat="1" x14ac:dyDescent="0.55000000000000004">
      <c r="A223" s="49"/>
      <c r="B223" s="49"/>
      <c r="C223" s="49"/>
      <c r="D223" s="49"/>
      <c r="E223" s="49"/>
      <c r="F223" s="49"/>
      <c r="G223" s="49"/>
      <c r="H223" s="49"/>
      <c r="I223" s="49"/>
      <c r="J223" s="48"/>
      <c r="K223" s="49"/>
      <c r="L223" s="48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</row>
    <row r="224" spans="1:24" s="47" customFormat="1" x14ac:dyDescent="0.55000000000000004">
      <c r="A224" s="49"/>
      <c r="B224" s="49"/>
      <c r="C224" s="49"/>
      <c r="D224" s="49"/>
      <c r="E224" s="49"/>
      <c r="F224" s="49"/>
      <c r="G224" s="49"/>
      <c r="H224" s="49"/>
      <c r="I224" s="49"/>
      <c r="J224" s="48"/>
      <c r="K224" s="49"/>
      <c r="L224" s="48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</row>
    <row r="225" spans="1:24" s="47" customFormat="1" x14ac:dyDescent="0.55000000000000004">
      <c r="A225" s="49"/>
      <c r="B225" s="49"/>
      <c r="C225" s="49"/>
      <c r="D225" s="49"/>
      <c r="E225" s="49"/>
      <c r="F225" s="49"/>
      <c r="G225" s="49"/>
      <c r="H225" s="49"/>
      <c r="I225" s="49"/>
      <c r="J225" s="48"/>
      <c r="K225" s="49"/>
      <c r="L225" s="48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</row>
    <row r="226" spans="1:24" s="47" customFormat="1" x14ac:dyDescent="0.55000000000000004">
      <c r="A226" s="49"/>
      <c r="B226" s="49"/>
      <c r="C226" s="49"/>
      <c r="D226" s="49"/>
      <c r="E226" s="49"/>
      <c r="F226" s="49"/>
      <c r="G226" s="49"/>
      <c r="H226" s="49"/>
      <c r="I226" s="49"/>
      <c r="J226" s="48"/>
      <c r="K226" s="49"/>
      <c r="L226" s="48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</row>
    <row r="227" spans="1:24" s="47" customFormat="1" x14ac:dyDescent="0.55000000000000004">
      <c r="A227" s="49"/>
      <c r="B227" s="49"/>
      <c r="C227" s="49"/>
      <c r="D227" s="49"/>
      <c r="E227" s="49"/>
      <c r="F227" s="49"/>
      <c r="G227" s="49"/>
      <c r="H227" s="49"/>
      <c r="I227" s="49"/>
      <c r="J227" s="48"/>
      <c r="K227" s="49"/>
      <c r="L227" s="48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</row>
    <row r="228" spans="1:24" s="47" customFormat="1" x14ac:dyDescent="0.55000000000000004">
      <c r="A228" s="49"/>
      <c r="B228" s="49"/>
      <c r="C228" s="49"/>
      <c r="D228" s="49"/>
      <c r="E228" s="49"/>
      <c r="F228" s="49"/>
      <c r="G228" s="49"/>
      <c r="H228" s="49"/>
      <c r="I228" s="49"/>
      <c r="J228" s="48"/>
      <c r="K228" s="49"/>
      <c r="L228" s="48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</row>
    <row r="229" spans="1:24" s="47" customFormat="1" x14ac:dyDescent="0.55000000000000004">
      <c r="A229" s="49"/>
      <c r="B229" s="49"/>
      <c r="C229" s="49"/>
      <c r="D229" s="49"/>
      <c r="E229" s="49"/>
      <c r="F229" s="49"/>
      <c r="G229" s="49"/>
      <c r="H229" s="49"/>
      <c r="I229" s="49"/>
      <c r="J229" s="48"/>
      <c r="K229" s="49"/>
      <c r="L229" s="48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</row>
    <row r="230" spans="1:24" s="47" customFormat="1" x14ac:dyDescent="0.55000000000000004">
      <c r="A230" s="49"/>
      <c r="B230" s="49"/>
      <c r="C230" s="49"/>
      <c r="D230" s="49"/>
      <c r="E230" s="49"/>
      <c r="F230" s="49"/>
      <c r="G230" s="49"/>
      <c r="H230" s="49"/>
      <c r="I230" s="49"/>
      <c r="J230" s="48"/>
      <c r="K230" s="49"/>
      <c r="L230" s="48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</row>
    <row r="231" spans="1:24" s="47" customFormat="1" x14ac:dyDescent="0.55000000000000004">
      <c r="A231" s="49"/>
      <c r="B231" s="49"/>
      <c r="C231" s="49"/>
      <c r="D231" s="49"/>
      <c r="E231" s="49"/>
      <c r="F231" s="49"/>
      <c r="G231" s="49"/>
      <c r="H231" s="49"/>
      <c r="I231" s="49"/>
      <c r="J231" s="48"/>
      <c r="K231" s="49"/>
      <c r="L231" s="48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</row>
    <row r="232" spans="1:24" s="47" customFormat="1" x14ac:dyDescent="0.55000000000000004">
      <c r="A232" s="49"/>
      <c r="B232" s="49"/>
      <c r="C232" s="49"/>
      <c r="D232" s="49"/>
      <c r="E232" s="49"/>
      <c r="F232" s="49"/>
      <c r="G232" s="49"/>
      <c r="H232" s="49"/>
      <c r="I232" s="49"/>
      <c r="J232" s="48"/>
      <c r="K232" s="49"/>
      <c r="L232" s="48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</row>
    <row r="233" spans="1:24" s="47" customFormat="1" x14ac:dyDescent="0.55000000000000004">
      <c r="A233" s="49"/>
      <c r="B233" s="49"/>
      <c r="C233" s="49"/>
      <c r="D233" s="49"/>
      <c r="E233" s="49"/>
      <c r="F233" s="49"/>
      <c r="G233" s="49"/>
      <c r="H233" s="49"/>
      <c r="I233" s="49"/>
      <c r="J233" s="48"/>
      <c r="K233" s="49"/>
      <c r="L233" s="48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</row>
    <row r="234" spans="1:24" s="47" customFormat="1" x14ac:dyDescent="0.55000000000000004">
      <c r="A234" s="49"/>
      <c r="B234" s="49"/>
      <c r="C234" s="49"/>
      <c r="D234" s="49"/>
      <c r="E234" s="49"/>
      <c r="F234" s="49"/>
      <c r="G234" s="49"/>
      <c r="H234" s="49"/>
      <c r="I234" s="49"/>
      <c r="J234" s="48"/>
      <c r="K234" s="49"/>
      <c r="L234" s="48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</row>
    <row r="235" spans="1:24" s="47" customFormat="1" x14ac:dyDescent="0.55000000000000004">
      <c r="A235" s="49"/>
      <c r="B235" s="49"/>
      <c r="C235" s="49"/>
      <c r="D235" s="49"/>
      <c r="E235" s="49"/>
      <c r="F235" s="49"/>
      <c r="G235" s="49"/>
      <c r="H235" s="49"/>
      <c r="I235" s="49"/>
      <c r="J235" s="48"/>
      <c r="K235" s="49"/>
      <c r="L235" s="48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</row>
    <row r="236" spans="1:24" s="47" customFormat="1" x14ac:dyDescent="0.55000000000000004">
      <c r="A236" s="49"/>
      <c r="B236" s="49"/>
      <c r="C236" s="49"/>
      <c r="D236" s="49"/>
      <c r="E236" s="49"/>
      <c r="F236" s="49"/>
      <c r="G236" s="49"/>
      <c r="H236" s="49"/>
      <c r="I236" s="49"/>
      <c r="J236" s="48"/>
      <c r="K236" s="49"/>
      <c r="L236" s="48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</row>
    <row r="237" spans="1:24" s="47" customFormat="1" x14ac:dyDescent="0.55000000000000004">
      <c r="A237" s="49"/>
      <c r="B237" s="49"/>
      <c r="C237" s="49"/>
      <c r="D237" s="49"/>
      <c r="E237" s="49"/>
      <c r="F237" s="49"/>
      <c r="G237" s="49"/>
      <c r="H237" s="49"/>
      <c r="I237" s="49"/>
      <c r="J237" s="48"/>
      <c r="K237" s="49"/>
      <c r="L237" s="48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</row>
    <row r="238" spans="1:24" s="47" customFormat="1" x14ac:dyDescent="0.55000000000000004">
      <c r="A238" s="49"/>
      <c r="B238" s="49"/>
      <c r="C238" s="49"/>
      <c r="D238" s="49"/>
      <c r="E238" s="49"/>
      <c r="F238" s="49"/>
      <c r="G238" s="49"/>
      <c r="H238" s="49"/>
      <c r="I238" s="49"/>
      <c r="J238" s="48"/>
      <c r="K238" s="49"/>
      <c r="L238" s="48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</row>
    <row r="239" spans="1:24" s="47" customFormat="1" x14ac:dyDescent="0.55000000000000004">
      <c r="A239" s="49"/>
      <c r="B239" s="49"/>
      <c r="C239" s="49"/>
      <c r="D239" s="49"/>
      <c r="E239" s="49"/>
      <c r="F239" s="49"/>
      <c r="G239" s="49"/>
      <c r="H239" s="49"/>
      <c r="I239" s="49"/>
      <c r="J239" s="48"/>
      <c r="K239" s="49"/>
      <c r="L239" s="48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</row>
    <row r="240" spans="1:24" s="47" customFormat="1" x14ac:dyDescent="0.55000000000000004">
      <c r="A240" s="49"/>
      <c r="B240" s="49"/>
      <c r="C240" s="49"/>
      <c r="D240" s="49"/>
      <c r="E240" s="49"/>
      <c r="F240" s="49"/>
      <c r="G240" s="49"/>
      <c r="H240" s="49"/>
      <c r="I240" s="49"/>
      <c r="J240" s="48"/>
      <c r="K240" s="49"/>
      <c r="L240" s="48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</row>
    <row r="241" spans="1:24" s="47" customFormat="1" x14ac:dyDescent="0.55000000000000004">
      <c r="A241" s="49"/>
      <c r="B241" s="49"/>
      <c r="C241" s="49"/>
      <c r="D241" s="49"/>
      <c r="E241" s="49"/>
      <c r="F241" s="49"/>
      <c r="G241" s="49"/>
      <c r="H241" s="49"/>
      <c r="I241" s="49"/>
      <c r="J241" s="48"/>
      <c r="K241" s="49"/>
      <c r="L241" s="48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</row>
    <row r="242" spans="1:24" s="47" customFormat="1" x14ac:dyDescent="0.55000000000000004">
      <c r="A242" s="49"/>
      <c r="B242" s="49"/>
      <c r="C242" s="49"/>
      <c r="D242" s="49"/>
      <c r="E242" s="49"/>
      <c r="F242" s="49"/>
      <c r="G242" s="49"/>
      <c r="H242" s="49"/>
      <c r="I242" s="49"/>
      <c r="J242" s="48"/>
      <c r="K242" s="49"/>
      <c r="L242" s="48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</row>
    <row r="243" spans="1:24" s="47" customFormat="1" x14ac:dyDescent="0.55000000000000004">
      <c r="A243" s="49"/>
      <c r="B243" s="49"/>
      <c r="C243" s="49"/>
      <c r="D243" s="49"/>
      <c r="E243" s="49"/>
      <c r="F243" s="49"/>
      <c r="G243" s="49"/>
      <c r="H243" s="49"/>
      <c r="I243" s="49"/>
      <c r="J243" s="48"/>
      <c r="K243" s="49"/>
      <c r="L243" s="48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</row>
    <row r="244" spans="1:24" s="47" customFormat="1" x14ac:dyDescent="0.55000000000000004">
      <c r="A244" s="49"/>
      <c r="B244" s="49"/>
      <c r="C244" s="49"/>
      <c r="D244" s="49"/>
      <c r="E244" s="49"/>
      <c r="F244" s="49"/>
      <c r="G244" s="49"/>
      <c r="H244" s="49"/>
      <c r="I244" s="49"/>
      <c r="J244" s="48"/>
      <c r="K244" s="49"/>
      <c r="L244" s="48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</row>
    <row r="245" spans="1:24" s="47" customFormat="1" x14ac:dyDescent="0.55000000000000004">
      <c r="A245" s="49"/>
      <c r="B245" s="49"/>
      <c r="C245" s="49"/>
      <c r="D245" s="49"/>
      <c r="E245" s="49"/>
      <c r="F245" s="49"/>
      <c r="G245" s="49"/>
      <c r="H245" s="49"/>
      <c r="I245" s="49"/>
      <c r="J245" s="48"/>
      <c r="K245" s="49"/>
      <c r="L245" s="48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</row>
    <row r="246" spans="1:24" s="47" customFormat="1" x14ac:dyDescent="0.55000000000000004">
      <c r="A246" s="49"/>
      <c r="B246" s="49"/>
      <c r="C246" s="49"/>
      <c r="D246" s="49"/>
      <c r="E246" s="49"/>
      <c r="F246" s="49"/>
      <c r="G246" s="49"/>
      <c r="H246" s="49"/>
      <c r="I246" s="49"/>
      <c r="J246" s="48"/>
      <c r="K246" s="49"/>
      <c r="L246" s="48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</row>
    <row r="247" spans="1:24" s="47" customFormat="1" x14ac:dyDescent="0.55000000000000004">
      <c r="A247" s="49"/>
      <c r="B247" s="49"/>
      <c r="C247" s="49"/>
      <c r="D247" s="49"/>
      <c r="E247" s="49"/>
      <c r="F247" s="49"/>
      <c r="G247" s="49"/>
      <c r="H247" s="49"/>
      <c r="I247" s="49"/>
      <c r="J247" s="48"/>
      <c r="K247" s="49"/>
      <c r="L247" s="48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</row>
    <row r="248" spans="1:24" s="47" customFormat="1" x14ac:dyDescent="0.55000000000000004">
      <c r="A248" s="49"/>
      <c r="B248" s="49"/>
      <c r="C248" s="49"/>
      <c r="D248" s="49"/>
      <c r="E248" s="49"/>
      <c r="F248" s="49"/>
      <c r="G248" s="49"/>
      <c r="H248" s="49"/>
      <c r="I248" s="49"/>
      <c r="J248" s="48"/>
      <c r="K248" s="49"/>
      <c r="L248" s="48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</row>
    <row r="249" spans="1:24" s="47" customFormat="1" x14ac:dyDescent="0.55000000000000004">
      <c r="A249" s="49"/>
      <c r="B249" s="49"/>
      <c r="C249" s="49"/>
      <c r="D249" s="49"/>
      <c r="E249" s="49"/>
      <c r="F249" s="49"/>
      <c r="G249" s="49"/>
      <c r="H249" s="49"/>
      <c r="I249" s="49"/>
      <c r="J249" s="48"/>
      <c r="K249" s="49"/>
      <c r="L249" s="48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</row>
    <row r="250" spans="1:24" s="47" customFormat="1" x14ac:dyDescent="0.55000000000000004">
      <c r="A250" s="49"/>
      <c r="B250" s="49"/>
      <c r="C250" s="49"/>
      <c r="D250" s="49"/>
      <c r="E250" s="49"/>
      <c r="F250" s="49"/>
      <c r="G250" s="49"/>
      <c r="H250" s="49"/>
      <c r="I250" s="49"/>
      <c r="J250" s="48"/>
      <c r="K250" s="49"/>
      <c r="L250" s="48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</row>
    <row r="251" spans="1:24" s="47" customFormat="1" x14ac:dyDescent="0.55000000000000004">
      <c r="A251" s="49"/>
      <c r="B251" s="49"/>
      <c r="C251" s="49"/>
      <c r="D251" s="49"/>
      <c r="E251" s="49"/>
      <c r="F251" s="49"/>
      <c r="G251" s="49"/>
      <c r="H251" s="49"/>
      <c r="I251" s="49"/>
      <c r="J251" s="48"/>
      <c r="K251" s="49"/>
      <c r="L251" s="48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</row>
    <row r="252" spans="1:24" s="47" customFormat="1" x14ac:dyDescent="0.55000000000000004">
      <c r="A252" s="49"/>
      <c r="B252" s="49"/>
      <c r="C252" s="49"/>
      <c r="D252" s="49"/>
      <c r="E252" s="49"/>
      <c r="F252" s="49"/>
      <c r="G252" s="49"/>
      <c r="H252" s="49"/>
      <c r="I252" s="49"/>
      <c r="J252" s="48"/>
      <c r="K252" s="49"/>
      <c r="L252" s="48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</row>
    <row r="253" spans="1:24" s="47" customFormat="1" x14ac:dyDescent="0.55000000000000004">
      <c r="A253" s="49"/>
      <c r="B253" s="49"/>
      <c r="C253" s="49"/>
      <c r="D253" s="49"/>
      <c r="E253" s="49"/>
      <c r="F253" s="49"/>
      <c r="G253" s="49"/>
      <c r="H253" s="49"/>
      <c r="I253" s="49"/>
      <c r="J253" s="48"/>
      <c r="K253" s="49"/>
      <c r="L253" s="48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</row>
    <row r="254" spans="1:24" s="47" customFormat="1" x14ac:dyDescent="0.55000000000000004">
      <c r="A254" s="49"/>
      <c r="B254" s="49"/>
      <c r="C254" s="49"/>
      <c r="D254" s="49"/>
      <c r="E254" s="49"/>
      <c r="F254" s="49"/>
      <c r="G254" s="49"/>
      <c r="H254" s="49"/>
      <c r="I254" s="49"/>
      <c r="J254" s="48"/>
      <c r="K254" s="49"/>
      <c r="L254" s="48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</row>
    <row r="255" spans="1:24" s="47" customFormat="1" x14ac:dyDescent="0.55000000000000004">
      <c r="A255" s="49"/>
      <c r="B255" s="49"/>
      <c r="C255" s="49"/>
      <c r="D255" s="49"/>
      <c r="E255" s="49"/>
      <c r="F255" s="49"/>
      <c r="G255" s="49"/>
      <c r="H255" s="49"/>
      <c r="I255" s="49"/>
      <c r="J255" s="48"/>
      <c r="K255" s="49"/>
      <c r="L255" s="48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</row>
    <row r="256" spans="1:24" s="47" customFormat="1" x14ac:dyDescent="0.55000000000000004">
      <c r="A256" s="49"/>
      <c r="B256" s="49"/>
      <c r="C256" s="49"/>
      <c r="D256" s="49"/>
      <c r="E256" s="49"/>
      <c r="F256" s="49"/>
      <c r="G256" s="49"/>
      <c r="H256" s="49"/>
      <c r="I256" s="49"/>
      <c r="J256" s="48"/>
      <c r="K256" s="49"/>
      <c r="L256" s="48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</row>
    <row r="257" spans="1:24" s="47" customFormat="1" x14ac:dyDescent="0.55000000000000004">
      <c r="A257" s="49"/>
      <c r="B257" s="49"/>
      <c r="C257" s="49"/>
      <c r="D257" s="49"/>
      <c r="E257" s="49"/>
      <c r="F257" s="49"/>
      <c r="G257" s="49"/>
      <c r="H257" s="49"/>
      <c r="I257" s="49"/>
      <c r="J257" s="48"/>
      <c r="K257" s="49"/>
      <c r="L257" s="48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</row>
    <row r="258" spans="1:24" s="47" customFormat="1" x14ac:dyDescent="0.55000000000000004">
      <c r="A258" s="49"/>
      <c r="B258" s="49"/>
      <c r="C258" s="49"/>
      <c r="D258" s="49"/>
      <c r="E258" s="49"/>
      <c r="F258" s="49"/>
      <c r="G258" s="49"/>
      <c r="H258" s="49"/>
      <c r="I258" s="49"/>
      <c r="J258" s="48"/>
      <c r="K258" s="49"/>
      <c r="L258" s="48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</row>
    <row r="259" spans="1:24" s="47" customFormat="1" x14ac:dyDescent="0.55000000000000004">
      <c r="A259" s="49"/>
      <c r="B259" s="49"/>
      <c r="C259" s="49"/>
      <c r="D259" s="49"/>
      <c r="E259" s="49"/>
      <c r="F259" s="49"/>
      <c r="G259" s="49"/>
      <c r="H259" s="49"/>
      <c r="I259" s="49"/>
      <c r="J259" s="48"/>
      <c r="K259" s="49"/>
      <c r="L259" s="48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</row>
    <row r="260" spans="1:24" s="47" customFormat="1" x14ac:dyDescent="0.55000000000000004">
      <c r="A260" s="49"/>
      <c r="B260" s="49"/>
      <c r="C260" s="49"/>
      <c r="D260" s="49"/>
      <c r="E260" s="49"/>
      <c r="F260" s="49"/>
      <c r="G260" s="49"/>
      <c r="H260" s="49"/>
      <c r="I260" s="49"/>
      <c r="J260" s="48"/>
      <c r="K260" s="49"/>
      <c r="L260" s="48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</row>
    <row r="261" spans="1:24" s="47" customFormat="1" x14ac:dyDescent="0.55000000000000004">
      <c r="A261" s="49"/>
      <c r="B261" s="49"/>
      <c r="C261" s="49"/>
      <c r="D261" s="49"/>
      <c r="E261" s="49"/>
      <c r="F261" s="49"/>
      <c r="G261" s="49"/>
      <c r="H261" s="49"/>
      <c r="I261" s="49"/>
      <c r="J261" s="48"/>
      <c r="K261" s="49"/>
      <c r="L261" s="48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</row>
    <row r="262" spans="1:24" s="47" customFormat="1" x14ac:dyDescent="0.55000000000000004">
      <c r="A262" s="49"/>
      <c r="B262" s="49"/>
      <c r="C262" s="49"/>
      <c r="D262" s="49"/>
      <c r="E262" s="49"/>
      <c r="F262" s="49"/>
      <c r="G262" s="49"/>
      <c r="H262" s="49"/>
      <c r="I262" s="49"/>
      <c r="J262" s="48"/>
      <c r="K262" s="49"/>
      <c r="L262" s="48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</row>
    <row r="263" spans="1:24" s="47" customFormat="1" x14ac:dyDescent="0.55000000000000004">
      <c r="A263" s="49"/>
      <c r="B263" s="49"/>
      <c r="C263" s="49"/>
      <c r="D263" s="49"/>
      <c r="E263" s="49"/>
      <c r="F263" s="49"/>
      <c r="G263" s="49"/>
      <c r="H263" s="49"/>
      <c r="I263" s="49"/>
      <c r="J263" s="48"/>
      <c r="K263" s="49"/>
      <c r="L263" s="48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</row>
    <row r="264" spans="1:24" s="47" customFormat="1" x14ac:dyDescent="0.55000000000000004">
      <c r="A264" s="49"/>
      <c r="B264" s="49"/>
      <c r="C264" s="49"/>
      <c r="D264" s="49"/>
      <c r="E264" s="49"/>
      <c r="F264" s="49"/>
      <c r="G264" s="49"/>
      <c r="H264" s="49"/>
      <c r="I264" s="49"/>
      <c r="J264" s="48"/>
      <c r="K264" s="49"/>
      <c r="L264" s="48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</row>
    <row r="265" spans="1:24" s="47" customFormat="1" x14ac:dyDescent="0.55000000000000004">
      <c r="A265" s="49"/>
      <c r="B265" s="49"/>
      <c r="C265" s="49"/>
      <c r="D265" s="49"/>
      <c r="E265" s="49"/>
      <c r="F265" s="49"/>
      <c r="G265" s="49"/>
      <c r="H265" s="49"/>
      <c r="I265" s="49"/>
      <c r="J265" s="48"/>
      <c r="K265" s="49"/>
      <c r="L265" s="48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</row>
    <row r="266" spans="1:24" s="47" customFormat="1" x14ac:dyDescent="0.55000000000000004">
      <c r="A266" s="49"/>
      <c r="B266" s="49"/>
      <c r="C266" s="49"/>
      <c r="D266" s="49"/>
      <c r="E266" s="49"/>
      <c r="F266" s="49"/>
      <c r="G266" s="49"/>
      <c r="H266" s="49"/>
      <c r="I266" s="49"/>
      <c r="J266" s="48"/>
      <c r="K266" s="49"/>
      <c r="L266" s="48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</row>
    <row r="267" spans="1:24" s="47" customFormat="1" x14ac:dyDescent="0.55000000000000004">
      <c r="A267" s="49"/>
      <c r="B267" s="49"/>
      <c r="C267" s="49"/>
      <c r="D267" s="49"/>
      <c r="E267" s="49"/>
      <c r="F267" s="49"/>
      <c r="G267" s="49"/>
      <c r="H267" s="49"/>
      <c r="I267" s="49"/>
      <c r="J267" s="48"/>
      <c r="K267" s="49"/>
      <c r="L267" s="48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</row>
    <row r="268" spans="1:24" s="47" customFormat="1" x14ac:dyDescent="0.55000000000000004">
      <c r="A268" s="49"/>
      <c r="B268" s="49"/>
      <c r="C268" s="49"/>
      <c r="D268" s="49"/>
      <c r="E268" s="49"/>
      <c r="F268" s="49"/>
      <c r="G268" s="49"/>
      <c r="H268" s="49"/>
      <c r="I268" s="49"/>
      <c r="J268" s="48"/>
      <c r="K268" s="49"/>
      <c r="L268" s="48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</row>
    <row r="269" spans="1:24" s="47" customFormat="1" x14ac:dyDescent="0.55000000000000004">
      <c r="A269" s="49"/>
      <c r="B269" s="49"/>
      <c r="C269" s="49"/>
      <c r="D269" s="49"/>
      <c r="E269" s="49"/>
      <c r="F269" s="49"/>
      <c r="G269" s="49"/>
      <c r="H269" s="49"/>
      <c r="I269" s="49"/>
      <c r="J269" s="48"/>
      <c r="K269" s="49"/>
      <c r="L269" s="48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</row>
    <row r="270" spans="1:24" s="47" customFormat="1" x14ac:dyDescent="0.55000000000000004">
      <c r="A270" s="49"/>
      <c r="B270" s="49"/>
      <c r="C270" s="49"/>
      <c r="D270" s="49"/>
      <c r="E270" s="49"/>
      <c r="F270" s="49"/>
      <c r="G270" s="49"/>
      <c r="H270" s="49"/>
      <c r="I270" s="49"/>
      <c r="J270" s="48"/>
      <c r="K270" s="49"/>
      <c r="L270" s="48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</row>
    <row r="271" spans="1:24" s="47" customFormat="1" x14ac:dyDescent="0.55000000000000004">
      <c r="A271" s="49"/>
      <c r="B271" s="49"/>
      <c r="C271" s="49"/>
      <c r="D271" s="49"/>
      <c r="E271" s="49"/>
      <c r="F271" s="49"/>
      <c r="G271" s="49"/>
      <c r="H271" s="49"/>
      <c r="I271" s="49"/>
      <c r="J271" s="48"/>
      <c r="K271" s="49"/>
      <c r="L271" s="48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</row>
    <row r="272" spans="1:24" s="47" customFormat="1" x14ac:dyDescent="0.55000000000000004">
      <c r="A272" s="49"/>
      <c r="B272" s="49"/>
      <c r="C272" s="49"/>
      <c r="D272" s="49"/>
      <c r="E272" s="49"/>
      <c r="F272" s="49"/>
      <c r="G272" s="49"/>
      <c r="H272" s="49"/>
      <c r="I272" s="49"/>
      <c r="J272" s="48"/>
      <c r="K272" s="49"/>
      <c r="L272" s="48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</row>
    <row r="273" spans="1:24" s="47" customFormat="1" x14ac:dyDescent="0.55000000000000004">
      <c r="A273" s="49"/>
      <c r="B273" s="49"/>
      <c r="C273" s="49"/>
      <c r="D273" s="49"/>
      <c r="E273" s="49"/>
      <c r="F273" s="49"/>
      <c r="G273" s="49"/>
      <c r="H273" s="49"/>
      <c r="I273" s="49"/>
      <c r="J273" s="48"/>
      <c r="K273" s="49"/>
      <c r="L273" s="48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</row>
    <row r="274" spans="1:24" s="47" customFormat="1" x14ac:dyDescent="0.55000000000000004">
      <c r="A274" s="49"/>
      <c r="B274" s="49"/>
      <c r="C274" s="49"/>
      <c r="D274" s="49"/>
      <c r="E274" s="49"/>
      <c r="F274" s="49"/>
      <c r="G274" s="49"/>
      <c r="H274" s="49"/>
      <c r="I274" s="49"/>
      <c r="J274" s="48"/>
      <c r="K274" s="49"/>
      <c r="L274" s="48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</row>
    <row r="275" spans="1:24" s="47" customFormat="1" x14ac:dyDescent="0.55000000000000004">
      <c r="A275" s="49"/>
      <c r="B275" s="49"/>
      <c r="C275" s="49"/>
      <c r="D275" s="49"/>
      <c r="E275" s="49"/>
      <c r="F275" s="49"/>
      <c r="G275" s="49"/>
      <c r="H275" s="49"/>
      <c r="I275" s="49"/>
      <c r="J275" s="48"/>
      <c r="K275" s="49"/>
      <c r="L275" s="48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</row>
    <row r="276" spans="1:24" s="47" customFormat="1" x14ac:dyDescent="0.55000000000000004">
      <c r="A276" s="49"/>
      <c r="B276" s="49"/>
      <c r="C276" s="49"/>
      <c r="D276" s="49"/>
      <c r="E276" s="49"/>
      <c r="F276" s="49"/>
      <c r="G276" s="49"/>
      <c r="H276" s="49"/>
      <c r="I276" s="49"/>
      <c r="J276" s="48"/>
      <c r="K276" s="49"/>
      <c r="L276" s="48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</row>
    <row r="277" spans="1:24" s="47" customFormat="1" x14ac:dyDescent="0.55000000000000004">
      <c r="A277" s="49"/>
      <c r="B277" s="49"/>
      <c r="C277" s="49"/>
      <c r="D277" s="49"/>
      <c r="E277" s="49"/>
      <c r="F277" s="49"/>
      <c r="G277" s="49"/>
      <c r="H277" s="49"/>
      <c r="I277" s="49"/>
      <c r="J277" s="48"/>
      <c r="K277" s="49"/>
      <c r="L277" s="48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</row>
    <row r="278" spans="1:24" s="47" customFormat="1" x14ac:dyDescent="0.55000000000000004">
      <c r="A278" s="49"/>
      <c r="B278" s="49"/>
      <c r="C278" s="49"/>
      <c r="D278" s="49"/>
      <c r="E278" s="49"/>
      <c r="F278" s="49"/>
      <c r="G278" s="49"/>
      <c r="H278" s="49"/>
      <c r="I278" s="49"/>
      <c r="J278" s="48"/>
      <c r="K278" s="49"/>
      <c r="L278" s="48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</row>
    <row r="279" spans="1:24" s="47" customFormat="1" x14ac:dyDescent="0.55000000000000004">
      <c r="A279" s="49"/>
      <c r="B279" s="49"/>
      <c r="C279" s="49"/>
      <c r="D279" s="49"/>
      <c r="E279" s="49"/>
      <c r="F279" s="49"/>
      <c r="G279" s="49"/>
      <c r="H279" s="49"/>
      <c r="I279" s="49"/>
      <c r="J279" s="48"/>
      <c r="K279" s="49"/>
      <c r="L279" s="48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</row>
    <row r="280" spans="1:24" s="47" customFormat="1" x14ac:dyDescent="0.55000000000000004">
      <c r="A280" s="49"/>
      <c r="B280" s="49"/>
      <c r="C280" s="49"/>
      <c r="D280" s="49"/>
      <c r="E280" s="49"/>
      <c r="F280" s="49"/>
      <c r="G280" s="49"/>
      <c r="H280" s="49"/>
      <c r="I280" s="49"/>
      <c r="J280" s="48"/>
      <c r="K280" s="49"/>
      <c r="L280" s="48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</row>
    <row r="281" spans="1:24" s="47" customFormat="1" x14ac:dyDescent="0.55000000000000004">
      <c r="A281" s="49"/>
      <c r="B281" s="49"/>
      <c r="C281" s="49"/>
      <c r="D281" s="49"/>
      <c r="E281" s="49"/>
      <c r="F281" s="49"/>
      <c r="G281" s="49"/>
      <c r="H281" s="49"/>
      <c r="I281" s="49"/>
      <c r="J281" s="48"/>
      <c r="K281" s="49"/>
      <c r="L281" s="48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</row>
    <row r="282" spans="1:24" s="47" customFormat="1" x14ac:dyDescent="0.55000000000000004">
      <c r="A282" s="49"/>
      <c r="B282" s="49"/>
      <c r="C282" s="49"/>
      <c r="D282" s="49"/>
      <c r="E282" s="49"/>
      <c r="F282" s="49"/>
      <c r="G282" s="49"/>
      <c r="H282" s="49"/>
      <c r="I282" s="49"/>
      <c r="J282" s="48"/>
      <c r="K282" s="49"/>
      <c r="L282" s="48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</row>
    <row r="283" spans="1:24" s="47" customFormat="1" x14ac:dyDescent="0.55000000000000004">
      <c r="A283" s="49"/>
      <c r="B283" s="49"/>
      <c r="C283" s="49"/>
      <c r="D283" s="49"/>
      <c r="E283" s="49"/>
      <c r="F283" s="49"/>
      <c r="G283" s="49"/>
      <c r="H283" s="49"/>
      <c r="I283" s="49"/>
      <c r="J283" s="48"/>
      <c r="K283" s="49"/>
      <c r="L283" s="48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</row>
    <row r="284" spans="1:24" s="47" customFormat="1" x14ac:dyDescent="0.55000000000000004">
      <c r="A284" s="49"/>
      <c r="B284" s="49"/>
      <c r="C284" s="49"/>
      <c r="D284" s="49"/>
      <c r="E284" s="49"/>
      <c r="F284" s="49"/>
      <c r="G284" s="49"/>
      <c r="H284" s="49"/>
      <c r="I284" s="49"/>
      <c r="J284" s="48"/>
      <c r="K284" s="49"/>
      <c r="L284" s="48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</row>
    <row r="285" spans="1:24" s="47" customFormat="1" x14ac:dyDescent="0.55000000000000004">
      <c r="A285" s="49"/>
      <c r="B285" s="49"/>
      <c r="C285" s="49"/>
      <c r="D285" s="49"/>
      <c r="E285" s="49"/>
      <c r="F285" s="49"/>
      <c r="G285" s="49"/>
      <c r="H285" s="49"/>
      <c r="I285" s="49"/>
      <c r="J285" s="48"/>
      <c r="K285" s="49"/>
      <c r="L285" s="48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</row>
    <row r="286" spans="1:24" s="47" customFormat="1" x14ac:dyDescent="0.55000000000000004">
      <c r="A286" s="49"/>
      <c r="B286" s="49"/>
      <c r="C286" s="49"/>
      <c r="D286" s="49"/>
      <c r="E286" s="49"/>
      <c r="F286" s="49"/>
      <c r="G286" s="49"/>
      <c r="H286" s="49"/>
      <c r="I286" s="49"/>
      <c r="J286" s="48"/>
      <c r="K286" s="49"/>
      <c r="L286" s="48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</row>
    <row r="287" spans="1:24" s="47" customFormat="1" x14ac:dyDescent="0.55000000000000004">
      <c r="A287" s="49"/>
      <c r="B287" s="49"/>
      <c r="C287" s="49"/>
      <c r="D287" s="49"/>
      <c r="E287" s="49"/>
      <c r="F287" s="49"/>
      <c r="G287" s="49"/>
      <c r="H287" s="49"/>
      <c r="I287" s="49"/>
      <c r="J287" s="48"/>
      <c r="K287" s="49"/>
      <c r="L287" s="48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</row>
    <row r="288" spans="1:24" s="47" customFormat="1" x14ac:dyDescent="0.55000000000000004">
      <c r="A288" s="49"/>
      <c r="B288" s="49"/>
      <c r="C288" s="49"/>
      <c r="D288" s="49"/>
      <c r="E288" s="49"/>
      <c r="F288" s="49"/>
      <c r="G288" s="49"/>
      <c r="H288" s="49"/>
      <c r="I288" s="49"/>
      <c r="J288" s="48"/>
      <c r="K288" s="49"/>
      <c r="L288" s="48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</row>
    <row r="289" spans="1:24" s="47" customFormat="1" x14ac:dyDescent="0.55000000000000004">
      <c r="A289" s="49"/>
      <c r="B289" s="49"/>
      <c r="C289" s="49"/>
      <c r="D289" s="49"/>
      <c r="E289" s="49"/>
      <c r="F289" s="49"/>
      <c r="G289" s="49"/>
      <c r="H289" s="49"/>
      <c r="I289" s="49"/>
      <c r="J289" s="48"/>
      <c r="K289" s="49"/>
      <c r="L289" s="48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</row>
    <row r="290" spans="1:24" s="47" customFormat="1" x14ac:dyDescent="0.55000000000000004">
      <c r="A290" s="49"/>
      <c r="B290" s="49"/>
      <c r="C290" s="49"/>
      <c r="D290" s="49"/>
      <c r="E290" s="49"/>
      <c r="F290" s="49"/>
      <c r="G290" s="49"/>
      <c r="H290" s="49"/>
      <c r="I290" s="49"/>
      <c r="J290" s="48"/>
      <c r="K290" s="49"/>
      <c r="L290" s="48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</row>
    <row r="291" spans="1:24" s="47" customFormat="1" x14ac:dyDescent="0.55000000000000004">
      <c r="A291" s="49"/>
      <c r="B291" s="49"/>
      <c r="C291" s="49"/>
      <c r="D291" s="49"/>
      <c r="E291" s="49"/>
      <c r="F291" s="49"/>
      <c r="G291" s="49"/>
      <c r="H291" s="49"/>
      <c r="I291" s="49"/>
      <c r="J291" s="48"/>
      <c r="K291" s="49"/>
      <c r="L291" s="48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</row>
    <row r="292" spans="1:24" s="47" customFormat="1" x14ac:dyDescent="0.55000000000000004">
      <c r="A292" s="49"/>
      <c r="B292" s="49"/>
      <c r="C292" s="49"/>
      <c r="D292" s="49"/>
      <c r="E292" s="49"/>
      <c r="F292" s="49"/>
      <c r="G292" s="49"/>
      <c r="H292" s="49"/>
      <c r="I292" s="49"/>
      <c r="J292" s="48"/>
      <c r="K292" s="49"/>
      <c r="L292" s="48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</row>
    <row r="293" spans="1:24" s="47" customFormat="1" x14ac:dyDescent="0.55000000000000004">
      <c r="A293" s="49"/>
      <c r="B293" s="49"/>
      <c r="C293" s="49"/>
      <c r="D293" s="49"/>
      <c r="E293" s="49"/>
      <c r="F293" s="49"/>
      <c r="G293" s="49"/>
      <c r="H293" s="49"/>
      <c r="I293" s="49"/>
      <c r="J293" s="48"/>
      <c r="K293" s="49"/>
      <c r="L293" s="48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</row>
    <row r="294" spans="1:24" s="47" customFormat="1" x14ac:dyDescent="0.55000000000000004">
      <c r="A294" s="49"/>
      <c r="B294" s="49"/>
      <c r="C294" s="49"/>
      <c r="D294" s="49"/>
      <c r="E294" s="49"/>
      <c r="F294" s="49"/>
      <c r="G294" s="49"/>
      <c r="H294" s="49"/>
      <c r="I294" s="49"/>
      <c r="J294" s="48"/>
      <c r="K294" s="49"/>
      <c r="L294" s="48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</row>
    <row r="295" spans="1:24" s="47" customFormat="1" x14ac:dyDescent="0.55000000000000004">
      <c r="A295" s="49"/>
      <c r="B295" s="49"/>
      <c r="C295" s="49"/>
      <c r="D295" s="49"/>
      <c r="E295" s="49"/>
      <c r="F295" s="49"/>
      <c r="G295" s="49"/>
      <c r="H295" s="49"/>
      <c r="I295" s="49"/>
      <c r="J295" s="48"/>
      <c r="K295" s="49"/>
      <c r="L295" s="48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</row>
    <row r="296" spans="1:24" s="47" customFormat="1" x14ac:dyDescent="0.55000000000000004">
      <c r="A296" s="49"/>
      <c r="B296" s="49"/>
      <c r="C296" s="49"/>
      <c r="D296" s="49"/>
      <c r="E296" s="49"/>
      <c r="F296" s="49"/>
      <c r="G296" s="49"/>
      <c r="H296" s="49"/>
      <c r="I296" s="49"/>
      <c r="J296" s="48"/>
      <c r="K296" s="49"/>
      <c r="L296" s="48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</row>
    <row r="297" spans="1:24" s="47" customFormat="1" x14ac:dyDescent="0.55000000000000004">
      <c r="A297" s="49"/>
      <c r="B297" s="49"/>
      <c r="C297" s="49"/>
      <c r="D297" s="49"/>
      <c r="E297" s="49"/>
      <c r="F297" s="49"/>
      <c r="G297" s="49"/>
      <c r="H297" s="49"/>
      <c r="I297" s="49"/>
      <c r="J297" s="48"/>
      <c r="K297" s="49"/>
      <c r="L297" s="48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</row>
    <row r="298" spans="1:24" s="47" customFormat="1" x14ac:dyDescent="0.55000000000000004">
      <c r="A298" s="49"/>
      <c r="B298" s="49"/>
      <c r="C298" s="49"/>
      <c r="D298" s="49"/>
      <c r="E298" s="49"/>
      <c r="F298" s="49"/>
      <c r="G298" s="49"/>
      <c r="H298" s="49"/>
      <c r="I298" s="49"/>
      <c r="J298" s="48"/>
      <c r="K298" s="49"/>
      <c r="L298" s="48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</row>
    <row r="299" spans="1:24" s="47" customFormat="1" x14ac:dyDescent="0.55000000000000004">
      <c r="A299" s="49"/>
      <c r="B299" s="49"/>
      <c r="C299" s="49"/>
      <c r="D299" s="49"/>
      <c r="E299" s="49"/>
      <c r="F299" s="49"/>
      <c r="G299" s="49"/>
      <c r="H299" s="49"/>
      <c r="I299" s="49"/>
      <c r="J299" s="48"/>
      <c r="K299" s="49"/>
      <c r="L299" s="48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</row>
    <row r="300" spans="1:24" s="47" customFormat="1" x14ac:dyDescent="0.55000000000000004">
      <c r="A300" s="49"/>
      <c r="B300" s="49"/>
      <c r="C300" s="49"/>
      <c r="D300" s="49"/>
      <c r="E300" s="49"/>
      <c r="F300" s="49"/>
      <c r="G300" s="49"/>
      <c r="H300" s="49"/>
      <c r="I300" s="49"/>
      <c r="J300" s="48"/>
      <c r="K300" s="49"/>
      <c r="L300" s="48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</row>
    <row r="301" spans="1:24" s="47" customFormat="1" x14ac:dyDescent="0.55000000000000004">
      <c r="A301" s="49"/>
      <c r="B301" s="49"/>
      <c r="C301" s="49"/>
      <c r="D301" s="49"/>
      <c r="E301" s="49"/>
      <c r="F301" s="49"/>
      <c r="G301" s="49"/>
      <c r="H301" s="49"/>
      <c r="I301" s="49"/>
      <c r="J301" s="48"/>
      <c r="K301" s="49"/>
      <c r="L301" s="48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</row>
    <row r="302" spans="1:24" s="47" customFormat="1" x14ac:dyDescent="0.55000000000000004">
      <c r="A302" s="49"/>
      <c r="B302" s="49"/>
      <c r="C302" s="49"/>
      <c r="D302" s="49"/>
      <c r="E302" s="49"/>
      <c r="F302" s="49"/>
      <c r="G302" s="49"/>
      <c r="H302" s="49"/>
      <c r="I302" s="49"/>
      <c r="J302" s="48"/>
      <c r="K302" s="49"/>
      <c r="L302" s="48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</row>
    <row r="303" spans="1:24" s="47" customFormat="1" x14ac:dyDescent="0.55000000000000004">
      <c r="A303" s="49"/>
      <c r="B303" s="49"/>
      <c r="C303" s="49"/>
      <c r="D303" s="49"/>
      <c r="E303" s="49"/>
      <c r="F303" s="49"/>
      <c r="G303" s="49"/>
      <c r="H303" s="49"/>
      <c r="I303" s="49"/>
      <c r="J303" s="48"/>
      <c r="K303" s="49"/>
      <c r="L303" s="48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</row>
    <row r="304" spans="1:24" s="47" customFormat="1" x14ac:dyDescent="0.55000000000000004">
      <c r="A304" s="49"/>
      <c r="B304" s="49"/>
      <c r="C304" s="49"/>
      <c r="D304" s="49"/>
      <c r="E304" s="49"/>
      <c r="F304" s="49"/>
      <c r="G304" s="49"/>
      <c r="H304" s="49"/>
      <c r="I304" s="49"/>
      <c r="J304" s="48"/>
      <c r="K304" s="49"/>
      <c r="L304" s="48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</row>
    <row r="305" spans="1:24" s="47" customFormat="1" x14ac:dyDescent="0.55000000000000004">
      <c r="A305" s="49"/>
      <c r="B305" s="49"/>
      <c r="C305" s="49"/>
      <c r="D305" s="49"/>
      <c r="E305" s="49"/>
      <c r="F305" s="49"/>
      <c r="G305" s="49"/>
      <c r="H305" s="49"/>
      <c r="I305" s="49"/>
      <c r="J305" s="48"/>
      <c r="K305" s="49"/>
      <c r="L305" s="48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</row>
    <row r="306" spans="1:24" s="47" customFormat="1" x14ac:dyDescent="0.55000000000000004">
      <c r="A306" s="49"/>
      <c r="B306" s="49"/>
      <c r="C306" s="49"/>
      <c r="D306" s="49"/>
      <c r="E306" s="49"/>
      <c r="F306" s="49"/>
      <c r="G306" s="49"/>
      <c r="H306" s="49"/>
      <c r="I306" s="49"/>
      <c r="J306" s="48"/>
      <c r="K306" s="49"/>
      <c r="L306" s="48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</row>
    <row r="307" spans="1:24" s="47" customFormat="1" x14ac:dyDescent="0.55000000000000004">
      <c r="A307" s="49"/>
      <c r="B307" s="49"/>
      <c r="C307" s="49"/>
      <c r="D307" s="49"/>
      <c r="E307" s="49"/>
      <c r="F307" s="49"/>
      <c r="G307" s="49"/>
      <c r="H307" s="49"/>
      <c r="I307" s="49"/>
      <c r="J307" s="48"/>
      <c r="K307" s="49"/>
      <c r="L307" s="48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</row>
    <row r="308" spans="1:24" s="47" customFormat="1" x14ac:dyDescent="0.55000000000000004">
      <c r="A308" s="49"/>
      <c r="B308" s="49"/>
      <c r="C308" s="49"/>
      <c r="D308" s="49"/>
      <c r="E308" s="49"/>
      <c r="F308" s="49"/>
      <c r="G308" s="49"/>
      <c r="H308" s="49"/>
      <c r="I308" s="49"/>
      <c r="J308" s="48"/>
      <c r="K308" s="49"/>
      <c r="L308" s="48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</row>
    <row r="309" spans="1:24" s="47" customFormat="1" x14ac:dyDescent="0.55000000000000004">
      <c r="A309" s="49"/>
      <c r="B309" s="49"/>
      <c r="C309" s="49"/>
      <c r="D309" s="49"/>
      <c r="E309" s="49"/>
      <c r="F309" s="49"/>
      <c r="G309" s="49"/>
      <c r="H309" s="49"/>
      <c r="I309" s="49"/>
      <c r="J309" s="48"/>
      <c r="K309" s="49"/>
      <c r="L309" s="48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</row>
    <row r="310" spans="1:24" s="47" customFormat="1" x14ac:dyDescent="0.55000000000000004">
      <c r="A310" s="49"/>
      <c r="B310" s="49"/>
      <c r="C310" s="49"/>
      <c r="D310" s="49"/>
      <c r="E310" s="49"/>
      <c r="F310" s="49"/>
      <c r="G310" s="49"/>
      <c r="H310" s="49"/>
      <c r="I310" s="49"/>
      <c r="J310" s="48"/>
      <c r="K310" s="49"/>
      <c r="L310" s="48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</row>
    <row r="311" spans="1:24" s="47" customFormat="1" x14ac:dyDescent="0.55000000000000004">
      <c r="A311" s="49"/>
      <c r="B311" s="49"/>
      <c r="C311" s="49"/>
      <c r="D311" s="49"/>
      <c r="E311" s="49"/>
      <c r="F311" s="49"/>
      <c r="G311" s="49"/>
      <c r="H311" s="49"/>
      <c r="I311" s="49"/>
      <c r="J311" s="48"/>
      <c r="K311" s="49"/>
      <c r="L311" s="48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</row>
    <row r="312" spans="1:24" s="47" customFormat="1" x14ac:dyDescent="0.55000000000000004">
      <c r="A312" s="49"/>
      <c r="B312" s="49"/>
      <c r="C312" s="49"/>
      <c r="D312" s="49"/>
      <c r="E312" s="49"/>
      <c r="F312" s="49"/>
      <c r="G312" s="49"/>
      <c r="H312" s="49"/>
      <c r="I312" s="49"/>
      <c r="J312" s="48"/>
      <c r="K312" s="49"/>
      <c r="L312" s="48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</row>
    <row r="313" spans="1:24" s="47" customFormat="1" x14ac:dyDescent="0.55000000000000004">
      <c r="A313" s="49"/>
      <c r="B313" s="49"/>
      <c r="C313" s="49"/>
      <c r="D313" s="49"/>
      <c r="E313" s="49"/>
      <c r="F313" s="49"/>
      <c r="G313" s="49"/>
      <c r="H313" s="49"/>
      <c r="I313" s="49"/>
      <c r="J313" s="48"/>
      <c r="K313" s="49"/>
      <c r="L313" s="48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</row>
    <row r="314" spans="1:24" s="47" customFormat="1" x14ac:dyDescent="0.55000000000000004">
      <c r="A314" s="49"/>
      <c r="B314" s="49"/>
      <c r="C314" s="49"/>
      <c r="D314" s="49"/>
      <c r="E314" s="49"/>
      <c r="F314" s="49"/>
      <c r="G314" s="49"/>
      <c r="H314" s="49"/>
      <c r="I314" s="49"/>
      <c r="J314" s="48"/>
      <c r="K314" s="49"/>
      <c r="L314" s="48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</row>
    <row r="315" spans="1:24" s="47" customFormat="1" x14ac:dyDescent="0.55000000000000004">
      <c r="A315" s="49"/>
      <c r="B315" s="49"/>
      <c r="C315" s="49"/>
      <c r="D315" s="49"/>
      <c r="E315" s="49"/>
      <c r="F315" s="49"/>
      <c r="G315" s="49"/>
      <c r="H315" s="49"/>
      <c r="I315" s="49"/>
      <c r="J315" s="48"/>
      <c r="K315" s="49"/>
      <c r="L315" s="48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</row>
    <row r="316" spans="1:24" s="47" customFormat="1" x14ac:dyDescent="0.55000000000000004">
      <c r="A316" s="49"/>
      <c r="B316" s="49"/>
      <c r="C316" s="49"/>
      <c r="D316" s="49"/>
      <c r="E316" s="49"/>
      <c r="F316" s="49"/>
      <c r="G316" s="49"/>
      <c r="H316" s="49"/>
      <c r="I316" s="49"/>
      <c r="J316" s="48"/>
      <c r="K316" s="49"/>
      <c r="L316" s="48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</row>
    <row r="317" spans="1:24" s="47" customFormat="1" x14ac:dyDescent="0.55000000000000004">
      <c r="A317" s="49"/>
      <c r="B317" s="49"/>
      <c r="C317" s="49"/>
      <c r="D317" s="49"/>
      <c r="E317" s="49"/>
      <c r="F317" s="49"/>
      <c r="G317" s="49"/>
      <c r="H317" s="49"/>
      <c r="I317" s="49"/>
      <c r="J317" s="48"/>
      <c r="K317" s="49"/>
      <c r="L317" s="48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</row>
    <row r="318" spans="1:24" s="47" customFormat="1" x14ac:dyDescent="0.55000000000000004">
      <c r="A318" s="49"/>
      <c r="B318" s="49"/>
      <c r="C318" s="49"/>
      <c r="D318" s="49"/>
      <c r="E318" s="49"/>
      <c r="F318" s="49"/>
      <c r="G318" s="49"/>
      <c r="H318" s="49"/>
      <c r="I318" s="49"/>
      <c r="J318" s="48"/>
      <c r="K318" s="49"/>
      <c r="L318" s="48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</row>
    <row r="319" spans="1:24" s="47" customFormat="1" x14ac:dyDescent="0.55000000000000004">
      <c r="A319" s="49"/>
      <c r="B319" s="49"/>
      <c r="C319" s="49"/>
      <c r="D319" s="49"/>
      <c r="E319" s="49"/>
      <c r="F319" s="49"/>
      <c r="G319" s="49"/>
      <c r="H319" s="49"/>
      <c r="I319" s="49"/>
      <c r="J319" s="48"/>
      <c r="K319" s="49"/>
      <c r="L319" s="48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</row>
    <row r="320" spans="1:24" s="47" customFormat="1" x14ac:dyDescent="0.55000000000000004">
      <c r="A320" s="49"/>
      <c r="B320" s="49"/>
      <c r="C320" s="49"/>
      <c r="D320" s="49"/>
      <c r="E320" s="49"/>
      <c r="F320" s="49"/>
      <c r="G320" s="49"/>
      <c r="H320" s="49"/>
      <c r="I320" s="49"/>
      <c r="J320" s="48"/>
      <c r="K320" s="49"/>
      <c r="L320" s="48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</row>
    <row r="321" spans="1:24" s="47" customFormat="1" x14ac:dyDescent="0.55000000000000004">
      <c r="A321" s="49"/>
      <c r="B321" s="49"/>
      <c r="C321" s="49"/>
      <c r="D321" s="49"/>
      <c r="E321" s="49"/>
      <c r="F321" s="49"/>
      <c r="G321" s="49"/>
      <c r="H321" s="49"/>
      <c r="I321" s="49"/>
      <c r="J321" s="48"/>
      <c r="K321" s="49"/>
      <c r="L321" s="48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</row>
    <row r="322" spans="1:24" s="47" customFormat="1" x14ac:dyDescent="0.55000000000000004">
      <c r="A322" s="49"/>
      <c r="B322" s="49"/>
      <c r="C322" s="49"/>
      <c r="D322" s="49"/>
      <c r="E322" s="49"/>
      <c r="F322" s="49"/>
      <c r="G322" s="49"/>
      <c r="H322" s="49"/>
      <c r="I322" s="49"/>
      <c r="J322" s="48"/>
      <c r="K322" s="49"/>
      <c r="L322" s="48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</row>
    <row r="323" spans="1:24" s="47" customFormat="1" x14ac:dyDescent="0.55000000000000004">
      <c r="A323" s="49"/>
      <c r="B323" s="49"/>
      <c r="C323" s="49"/>
      <c r="D323" s="49"/>
      <c r="E323" s="49"/>
      <c r="F323" s="49"/>
      <c r="G323" s="49"/>
      <c r="H323" s="49"/>
      <c r="I323" s="49"/>
      <c r="J323" s="48"/>
      <c r="K323" s="49"/>
      <c r="L323" s="48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</row>
    <row r="324" spans="1:24" s="47" customFormat="1" x14ac:dyDescent="0.55000000000000004">
      <c r="A324" s="49"/>
      <c r="B324" s="49"/>
      <c r="C324" s="49"/>
      <c r="D324" s="49"/>
      <c r="E324" s="49"/>
      <c r="F324" s="49"/>
      <c r="G324" s="49"/>
      <c r="H324" s="49"/>
      <c r="I324" s="49"/>
      <c r="J324" s="48"/>
      <c r="K324" s="49"/>
      <c r="L324" s="48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</row>
    <row r="325" spans="1:24" s="47" customFormat="1" x14ac:dyDescent="0.55000000000000004">
      <c r="A325" s="49"/>
      <c r="B325" s="49"/>
      <c r="C325" s="49"/>
      <c r="D325" s="49"/>
      <c r="E325" s="49"/>
      <c r="F325" s="49"/>
      <c r="G325" s="49"/>
      <c r="H325" s="49"/>
      <c r="I325" s="49"/>
      <c r="J325" s="48"/>
      <c r="K325" s="49"/>
      <c r="L325" s="48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</row>
    <row r="326" spans="1:24" s="47" customFormat="1" x14ac:dyDescent="0.55000000000000004">
      <c r="J326" s="46"/>
      <c r="L326" s="46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</row>
    <row r="327" spans="1:24" s="47" customFormat="1" x14ac:dyDescent="0.55000000000000004">
      <c r="J327" s="46"/>
      <c r="L327" s="46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</row>
    <row r="328" spans="1:24" s="47" customFormat="1" x14ac:dyDescent="0.55000000000000004">
      <c r="J328" s="46"/>
      <c r="L328" s="46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</row>
    <row r="329" spans="1:24" s="47" customFormat="1" x14ac:dyDescent="0.55000000000000004">
      <c r="J329" s="46"/>
      <c r="L329" s="46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</row>
  </sheetData>
  <sheetProtection sheet="1" selectLockedCells="1"/>
  <mergeCells count="11">
    <mergeCell ref="H21:L21"/>
    <mergeCell ref="A15:L15"/>
    <mergeCell ref="C19:D19"/>
    <mergeCell ref="E16:G16"/>
    <mergeCell ref="C17:D17"/>
    <mergeCell ref="E17:G17"/>
    <mergeCell ref="H16:L16"/>
    <mergeCell ref="H17:L17"/>
    <mergeCell ref="C18:D18"/>
    <mergeCell ref="E18:G18"/>
    <mergeCell ref="H18:L18"/>
  </mergeCells>
  <phoneticPr fontId="2"/>
  <dataValidations count="4">
    <dataValidation type="list" allowBlank="1" showInputMessage="1" showErrorMessage="1" sqref="E23 E30" xr:uid="{8D3DC27D-22D4-4C40-A368-665D6248FE26}">
      <formula1>$O$22:$O$28</formula1>
    </dataValidation>
    <dataValidation type="list" allowBlank="1" showInputMessage="1" showErrorMessage="1" sqref="E24:E28 E31:E35" xr:uid="{70DD645C-0662-4C4D-906D-54063F361D1B}">
      <formula1>$O$22:$O$24</formula1>
    </dataValidation>
    <dataValidation type="list" allowBlank="1" showInputMessage="1" showErrorMessage="1" sqref="F23 F30" xr:uid="{7406B30F-6C85-4A70-A232-529E143E0603}">
      <formula1>$P$22:$P$24</formula1>
    </dataValidation>
    <dataValidation type="list" allowBlank="1" showInputMessage="1" showErrorMessage="1" sqref="G23 G30" xr:uid="{D7065353-83AF-4447-AEF8-8C656B177467}">
      <formula1>$Q$41:$Q$43</formula1>
    </dataValidation>
  </dataValidations>
  <pageMargins left="1.1023622047244095" right="0.70866141732283472" top="0.35433070866141736" bottom="0.35433070866141736" header="0.31496062992125984" footer="0.31496062992125984"/>
  <pageSetup paperSize="9" scale="95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5524-0739-4129-BB37-C447DBF9E5F2}">
  <sheetPr>
    <tabColor rgb="FFFF0000"/>
  </sheetPr>
  <dimension ref="A1:D79"/>
  <sheetViews>
    <sheetView topLeftCell="A70" workbookViewId="0">
      <selection activeCell="D82" sqref="D82"/>
    </sheetView>
  </sheetViews>
  <sheetFormatPr defaultRowHeight="18" x14ac:dyDescent="0.55000000000000004"/>
  <cols>
    <col min="1" max="1" width="9" style="44" customWidth="1"/>
    <col min="2" max="2" width="9" style="18" customWidth="1"/>
    <col min="3" max="3" width="18.83203125" customWidth="1"/>
    <col min="4" max="4" width="14.08203125" customWidth="1"/>
  </cols>
  <sheetData>
    <row r="1" spans="1:4" hidden="1" x14ac:dyDescent="0.55000000000000004"/>
    <row r="2" spans="1:4" hidden="1" x14ac:dyDescent="0.55000000000000004">
      <c r="A2" s="44" t="s">
        <v>19</v>
      </c>
      <c r="B2" s="18" t="s">
        <v>42</v>
      </c>
    </row>
    <row r="3" spans="1:4" hidden="1" x14ac:dyDescent="0.55000000000000004">
      <c r="A3" s="44" t="s">
        <v>20</v>
      </c>
      <c r="B3" s="18" t="s">
        <v>43</v>
      </c>
    </row>
    <row r="4" spans="1:4" hidden="1" x14ac:dyDescent="0.55000000000000004">
      <c r="A4" s="44" t="s">
        <v>7</v>
      </c>
      <c r="B4" s="18" t="s">
        <v>44</v>
      </c>
    </row>
    <row r="5" spans="1:4" hidden="1" x14ac:dyDescent="0.55000000000000004">
      <c r="A5" s="44" t="s">
        <v>22</v>
      </c>
      <c r="B5" s="18" t="s">
        <v>45</v>
      </c>
    </row>
    <row r="6" spans="1:4" hidden="1" x14ac:dyDescent="0.55000000000000004">
      <c r="A6" s="44" t="s">
        <v>46</v>
      </c>
      <c r="B6" s="18" t="s">
        <v>47</v>
      </c>
    </row>
    <row r="7" spans="1:4" hidden="1" x14ac:dyDescent="0.55000000000000004"/>
    <row r="8" spans="1:4" hidden="1" x14ac:dyDescent="0.55000000000000004"/>
    <row r="9" spans="1:4" hidden="1" x14ac:dyDescent="0.55000000000000004"/>
    <row r="10" spans="1:4" x14ac:dyDescent="0.55000000000000004">
      <c r="A10" s="44" t="s">
        <v>0</v>
      </c>
    </row>
    <row r="11" spans="1:4" x14ac:dyDescent="0.55000000000000004">
      <c r="A11" s="44">
        <v>1</v>
      </c>
      <c r="B11" s="18" t="s">
        <v>48</v>
      </c>
      <c r="C11" t="s">
        <v>48</v>
      </c>
      <c r="D11" t="s">
        <v>95</v>
      </c>
    </row>
    <row r="12" spans="1:4" x14ac:dyDescent="0.55000000000000004">
      <c r="A12" s="44">
        <v>2</v>
      </c>
      <c r="B12" s="18" t="s">
        <v>49</v>
      </c>
      <c r="C12" t="s">
        <v>49</v>
      </c>
      <c r="D12" t="s">
        <v>96</v>
      </c>
    </row>
    <row r="13" spans="1:4" x14ac:dyDescent="0.55000000000000004">
      <c r="A13" s="44">
        <v>3</v>
      </c>
      <c r="B13" s="18" t="s">
        <v>50</v>
      </c>
      <c r="C13" t="s">
        <v>50</v>
      </c>
      <c r="D13" t="s">
        <v>97</v>
      </c>
    </row>
    <row r="14" spans="1:4" x14ac:dyDescent="0.55000000000000004">
      <c r="A14" s="44">
        <v>4</v>
      </c>
      <c r="B14" s="18" t="s">
        <v>51</v>
      </c>
      <c r="C14" t="s">
        <v>51</v>
      </c>
      <c r="D14" t="s">
        <v>98</v>
      </c>
    </row>
    <row r="15" spans="1:4" x14ac:dyDescent="0.55000000000000004">
      <c r="A15" s="44">
        <v>5</v>
      </c>
      <c r="B15" s="18" t="s">
        <v>52</v>
      </c>
      <c r="C15" t="s">
        <v>52</v>
      </c>
      <c r="D15" t="s">
        <v>99</v>
      </c>
    </row>
    <row r="16" spans="1:4" x14ac:dyDescent="0.55000000000000004">
      <c r="A16" s="44">
        <v>6</v>
      </c>
      <c r="B16" s="18" t="s">
        <v>53</v>
      </c>
      <c r="C16" t="s">
        <v>53</v>
      </c>
      <c r="D16" t="s">
        <v>100</v>
      </c>
    </row>
    <row r="17" spans="1:4" x14ac:dyDescent="0.55000000000000004">
      <c r="A17" s="44">
        <v>7</v>
      </c>
      <c r="B17" s="18" t="s">
        <v>54</v>
      </c>
      <c r="C17" t="s">
        <v>54</v>
      </c>
      <c r="D17" t="s">
        <v>101</v>
      </c>
    </row>
    <row r="18" spans="1:4" x14ac:dyDescent="0.55000000000000004">
      <c r="A18" s="44">
        <v>8</v>
      </c>
      <c r="B18" s="18" t="s">
        <v>55</v>
      </c>
    </row>
    <row r="19" spans="1:4" x14ac:dyDescent="0.55000000000000004">
      <c r="A19" s="44">
        <v>9</v>
      </c>
      <c r="B19" s="18" t="s">
        <v>135</v>
      </c>
      <c r="C19" t="s">
        <v>135</v>
      </c>
      <c r="D19" t="s">
        <v>136</v>
      </c>
    </row>
    <row r="20" spans="1:4" x14ac:dyDescent="0.55000000000000004">
      <c r="A20" s="44">
        <v>10</v>
      </c>
    </row>
    <row r="21" spans="1:4" x14ac:dyDescent="0.55000000000000004">
      <c r="A21" s="44">
        <v>11</v>
      </c>
      <c r="B21" s="18" t="s">
        <v>56</v>
      </c>
      <c r="C21" t="s">
        <v>56</v>
      </c>
      <c r="D21" t="s">
        <v>102</v>
      </c>
    </row>
    <row r="22" spans="1:4" x14ac:dyDescent="0.55000000000000004">
      <c r="A22" s="44">
        <v>12</v>
      </c>
      <c r="B22" s="18" t="s">
        <v>57</v>
      </c>
      <c r="C22" t="s">
        <v>57</v>
      </c>
      <c r="D22" t="s">
        <v>103</v>
      </c>
    </row>
    <row r="23" spans="1:4" x14ac:dyDescent="0.55000000000000004">
      <c r="A23" s="44">
        <v>13</v>
      </c>
      <c r="B23" s="18" t="s">
        <v>58</v>
      </c>
      <c r="C23" t="s">
        <v>210</v>
      </c>
      <c r="D23" t="s">
        <v>211</v>
      </c>
    </row>
    <row r="24" spans="1:4" x14ac:dyDescent="0.55000000000000004">
      <c r="A24" s="44">
        <v>14</v>
      </c>
      <c r="B24" s="18" t="s">
        <v>59</v>
      </c>
    </row>
    <row r="25" spans="1:4" x14ac:dyDescent="0.55000000000000004">
      <c r="A25" s="44">
        <v>15</v>
      </c>
      <c r="B25" s="18" t="s">
        <v>60</v>
      </c>
    </row>
    <row r="26" spans="1:4" x14ac:dyDescent="0.55000000000000004">
      <c r="A26" s="44">
        <v>19</v>
      </c>
      <c r="B26" s="18" t="s">
        <v>61</v>
      </c>
      <c r="C26" t="s">
        <v>61</v>
      </c>
      <c r="D26" t="s">
        <v>104</v>
      </c>
    </row>
    <row r="27" spans="1:4" x14ac:dyDescent="0.55000000000000004">
      <c r="A27" s="44">
        <v>20</v>
      </c>
      <c r="B27" s="18" t="s">
        <v>62</v>
      </c>
      <c r="C27" t="s">
        <v>62</v>
      </c>
      <c r="D27" t="s">
        <v>105</v>
      </c>
    </row>
    <row r="28" spans="1:4" x14ac:dyDescent="0.55000000000000004">
      <c r="A28" s="44">
        <v>21</v>
      </c>
      <c r="B28" s="18" t="s">
        <v>63</v>
      </c>
      <c r="C28" t="s">
        <v>63</v>
      </c>
      <c r="D28" t="s">
        <v>106</v>
      </c>
    </row>
    <row r="29" spans="1:4" x14ac:dyDescent="0.55000000000000004">
      <c r="A29" s="44">
        <v>22</v>
      </c>
      <c r="B29" s="18" t="s">
        <v>64</v>
      </c>
      <c r="C29" t="s">
        <v>64</v>
      </c>
      <c r="D29" t="s">
        <v>107</v>
      </c>
    </row>
    <row r="30" spans="1:4" x14ac:dyDescent="0.55000000000000004">
      <c r="A30" s="44">
        <v>23</v>
      </c>
      <c r="B30" s="18" t="s">
        <v>65</v>
      </c>
      <c r="C30" t="s">
        <v>65</v>
      </c>
      <c r="D30" t="s">
        <v>108</v>
      </c>
    </row>
    <row r="31" spans="1:4" x14ac:dyDescent="0.55000000000000004">
      <c r="A31" s="44">
        <v>24</v>
      </c>
      <c r="B31" s="18" t="s">
        <v>66</v>
      </c>
      <c r="C31" t="s">
        <v>66</v>
      </c>
      <c r="D31" t="s">
        <v>109</v>
      </c>
    </row>
    <row r="32" spans="1:4" x14ac:dyDescent="0.55000000000000004">
      <c r="A32" s="44">
        <v>25</v>
      </c>
      <c r="B32" s="18" t="s">
        <v>67</v>
      </c>
      <c r="C32" t="s">
        <v>67</v>
      </c>
      <c r="D32" t="s">
        <v>110</v>
      </c>
    </row>
    <row r="33" spans="1:4" x14ac:dyDescent="0.55000000000000004">
      <c r="A33" s="44">
        <v>26</v>
      </c>
      <c r="B33" s="18" t="s">
        <v>68</v>
      </c>
      <c r="C33" t="s">
        <v>68</v>
      </c>
      <c r="D33" t="s">
        <v>111</v>
      </c>
    </row>
    <row r="34" spans="1:4" x14ac:dyDescent="0.55000000000000004">
      <c r="A34" s="44">
        <v>27</v>
      </c>
      <c r="B34" s="18" t="s">
        <v>69</v>
      </c>
      <c r="C34" t="s">
        <v>69</v>
      </c>
      <c r="D34" t="s">
        <v>112</v>
      </c>
    </row>
    <row r="35" spans="1:4" x14ac:dyDescent="0.55000000000000004">
      <c r="A35" s="44">
        <v>28</v>
      </c>
      <c r="B35" s="18" t="s">
        <v>70</v>
      </c>
      <c r="C35" t="s">
        <v>70</v>
      </c>
      <c r="D35" t="s">
        <v>113</v>
      </c>
    </row>
    <row r="36" spans="1:4" x14ac:dyDescent="0.55000000000000004">
      <c r="A36" s="44">
        <v>29</v>
      </c>
      <c r="B36" s="18" t="s">
        <v>71</v>
      </c>
      <c r="C36" t="s">
        <v>71</v>
      </c>
      <c r="D36" t="s">
        <v>114</v>
      </c>
    </row>
    <row r="37" spans="1:4" x14ac:dyDescent="0.55000000000000004">
      <c r="A37" s="44">
        <v>30</v>
      </c>
      <c r="B37" s="18" t="s">
        <v>72</v>
      </c>
      <c r="C37" t="s">
        <v>72</v>
      </c>
      <c r="D37" t="s">
        <v>115</v>
      </c>
    </row>
    <row r="38" spans="1:4" x14ac:dyDescent="0.55000000000000004">
      <c r="A38" s="44">
        <v>32</v>
      </c>
      <c r="B38" s="18" t="s">
        <v>73</v>
      </c>
      <c r="C38" t="s">
        <v>73</v>
      </c>
      <c r="D38" t="s">
        <v>116</v>
      </c>
    </row>
    <row r="39" spans="1:4" x14ac:dyDescent="0.55000000000000004">
      <c r="A39" s="44">
        <v>33</v>
      </c>
      <c r="B39" s="18" t="s">
        <v>74</v>
      </c>
      <c r="C39" t="s">
        <v>74</v>
      </c>
      <c r="D39" t="s">
        <v>117</v>
      </c>
    </row>
    <row r="40" spans="1:4" x14ac:dyDescent="0.55000000000000004">
      <c r="A40" s="44">
        <v>34</v>
      </c>
      <c r="B40" s="18" t="s">
        <v>75</v>
      </c>
      <c r="C40" t="s">
        <v>75</v>
      </c>
      <c r="D40" t="s">
        <v>118</v>
      </c>
    </row>
    <row r="41" spans="1:4" x14ac:dyDescent="0.55000000000000004">
      <c r="A41" s="44">
        <v>36</v>
      </c>
      <c r="B41" s="18" t="s">
        <v>76</v>
      </c>
      <c r="C41" t="s">
        <v>76</v>
      </c>
      <c r="D41" t="s">
        <v>119</v>
      </c>
    </row>
    <row r="42" spans="1:4" x14ac:dyDescent="0.55000000000000004">
      <c r="A42" s="44">
        <v>37</v>
      </c>
      <c r="B42" s="18" t="s">
        <v>77</v>
      </c>
      <c r="C42" t="s">
        <v>77</v>
      </c>
      <c r="D42" t="s">
        <v>120</v>
      </c>
    </row>
    <row r="43" spans="1:4" x14ac:dyDescent="0.55000000000000004">
      <c r="A43" s="44">
        <v>38</v>
      </c>
      <c r="B43" s="18" t="s">
        <v>78</v>
      </c>
      <c r="C43" t="s">
        <v>78</v>
      </c>
      <c r="D43" t="s">
        <v>121</v>
      </c>
    </row>
    <row r="44" spans="1:4" x14ac:dyDescent="0.55000000000000004">
      <c r="A44" s="44">
        <v>39</v>
      </c>
      <c r="B44" s="18" t="s">
        <v>79</v>
      </c>
      <c r="C44" t="s">
        <v>79</v>
      </c>
      <c r="D44" t="s">
        <v>122</v>
      </c>
    </row>
    <row r="45" spans="1:4" x14ac:dyDescent="0.55000000000000004">
      <c r="A45" s="44">
        <v>40</v>
      </c>
      <c r="B45" s="18" t="s">
        <v>80</v>
      </c>
      <c r="C45" t="s">
        <v>80</v>
      </c>
      <c r="D45" t="s">
        <v>123</v>
      </c>
    </row>
    <row r="46" spans="1:4" x14ac:dyDescent="0.55000000000000004">
      <c r="A46" s="44">
        <v>41</v>
      </c>
      <c r="B46" s="18" t="s">
        <v>81</v>
      </c>
      <c r="C46" t="s">
        <v>81</v>
      </c>
      <c r="D46" t="s">
        <v>124</v>
      </c>
    </row>
    <row r="47" spans="1:4" x14ac:dyDescent="0.55000000000000004">
      <c r="A47" s="44">
        <v>42</v>
      </c>
      <c r="B47" s="18" t="s">
        <v>82</v>
      </c>
      <c r="C47" t="s">
        <v>82</v>
      </c>
      <c r="D47" t="s">
        <v>125</v>
      </c>
    </row>
    <row r="48" spans="1:4" x14ac:dyDescent="0.55000000000000004">
      <c r="A48" s="44">
        <v>43</v>
      </c>
      <c r="B48" s="18" t="s">
        <v>83</v>
      </c>
      <c r="C48" t="s">
        <v>126</v>
      </c>
      <c r="D48" t="s">
        <v>127</v>
      </c>
    </row>
    <row r="49" spans="1:4" x14ac:dyDescent="0.55000000000000004">
      <c r="A49" s="44">
        <v>44</v>
      </c>
      <c r="B49" s="18" t="s">
        <v>84</v>
      </c>
      <c r="C49" t="s">
        <v>84</v>
      </c>
      <c r="D49" t="s">
        <v>128</v>
      </c>
    </row>
    <row r="50" spans="1:4" x14ac:dyDescent="0.55000000000000004">
      <c r="A50" s="44">
        <v>45</v>
      </c>
      <c r="B50" s="18" t="s">
        <v>85</v>
      </c>
      <c r="C50" t="s">
        <v>85</v>
      </c>
      <c r="D50" t="s">
        <v>129</v>
      </c>
    </row>
    <row r="51" spans="1:4" x14ac:dyDescent="0.55000000000000004">
      <c r="A51" s="44">
        <v>48</v>
      </c>
      <c r="B51" s="18" t="s">
        <v>86</v>
      </c>
      <c r="C51" t="s">
        <v>86</v>
      </c>
      <c r="D51" t="s">
        <v>130</v>
      </c>
    </row>
    <row r="52" spans="1:4" x14ac:dyDescent="0.55000000000000004">
      <c r="A52" s="44">
        <v>51</v>
      </c>
      <c r="B52" s="18" t="s">
        <v>87</v>
      </c>
      <c r="C52" t="s">
        <v>87</v>
      </c>
      <c r="D52" t="s">
        <v>131</v>
      </c>
    </row>
    <row r="53" spans="1:4" x14ac:dyDescent="0.55000000000000004">
      <c r="A53" s="44">
        <v>52</v>
      </c>
      <c r="B53" s="18" t="s">
        <v>88</v>
      </c>
      <c r="C53" t="s">
        <v>88</v>
      </c>
      <c r="D53" t="s">
        <v>132</v>
      </c>
    </row>
    <row r="54" spans="1:4" x14ac:dyDescent="0.55000000000000004">
      <c r="A54" s="44">
        <v>54</v>
      </c>
      <c r="B54" s="18" t="s">
        <v>89</v>
      </c>
      <c r="C54" t="s">
        <v>89</v>
      </c>
      <c r="D54" t="s">
        <v>133</v>
      </c>
    </row>
    <row r="55" spans="1:4" x14ac:dyDescent="0.55000000000000004">
      <c r="A55" s="44">
        <v>57</v>
      </c>
      <c r="B55" s="18" t="s">
        <v>90</v>
      </c>
      <c r="C55" t="s">
        <v>90</v>
      </c>
      <c r="D55" t="s">
        <v>134</v>
      </c>
    </row>
    <row r="56" spans="1:4" x14ac:dyDescent="0.55000000000000004">
      <c r="A56" s="44">
        <v>58</v>
      </c>
      <c r="B56" s="18" t="s">
        <v>212</v>
      </c>
      <c r="C56" t="s">
        <v>212</v>
      </c>
      <c r="D56" t="s">
        <v>217</v>
      </c>
    </row>
    <row r="57" spans="1:4" x14ac:dyDescent="0.55000000000000004">
      <c r="A57" s="44">
        <v>59</v>
      </c>
      <c r="B57" s="18" t="s">
        <v>213</v>
      </c>
      <c r="C57" t="s">
        <v>213</v>
      </c>
      <c r="D57" t="s">
        <v>218</v>
      </c>
    </row>
    <row r="58" spans="1:4" x14ac:dyDescent="0.55000000000000004">
      <c r="A58" s="44">
        <v>60</v>
      </c>
      <c r="B58" s="18" t="s">
        <v>214</v>
      </c>
      <c r="C58" t="s">
        <v>214</v>
      </c>
      <c r="D58" t="s">
        <v>219</v>
      </c>
    </row>
    <row r="59" spans="1:4" x14ac:dyDescent="0.55000000000000004">
      <c r="A59" s="44">
        <v>61</v>
      </c>
      <c r="B59" s="18" t="s">
        <v>220</v>
      </c>
      <c r="C59" t="s">
        <v>220</v>
      </c>
      <c r="D59" t="s">
        <v>223</v>
      </c>
    </row>
    <row r="60" spans="1:4" x14ac:dyDescent="0.55000000000000004">
      <c r="A60" s="44">
        <v>62</v>
      </c>
      <c r="B60" s="18" t="s">
        <v>221</v>
      </c>
      <c r="C60" t="s">
        <v>221</v>
      </c>
      <c r="D60" t="s">
        <v>224</v>
      </c>
    </row>
    <row r="61" spans="1:4" x14ac:dyDescent="0.55000000000000004">
      <c r="A61" s="44">
        <v>63</v>
      </c>
      <c r="B61" s="18" t="s">
        <v>222</v>
      </c>
      <c r="C61" t="s">
        <v>222</v>
      </c>
      <c r="D61" t="s">
        <v>225</v>
      </c>
    </row>
    <row r="62" spans="1:4" x14ac:dyDescent="0.55000000000000004">
      <c r="A62" s="44">
        <v>64</v>
      </c>
      <c r="B62" s="18" t="s">
        <v>226</v>
      </c>
      <c r="C62" t="s">
        <v>226</v>
      </c>
      <c r="D62" t="s">
        <v>229</v>
      </c>
    </row>
    <row r="63" spans="1:4" x14ac:dyDescent="0.55000000000000004">
      <c r="A63" s="44">
        <v>65</v>
      </c>
      <c r="B63" s="18" t="s">
        <v>227</v>
      </c>
      <c r="C63" t="s">
        <v>227</v>
      </c>
      <c r="D63" t="s">
        <v>230</v>
      </c>
    </row>
    <row r="64" spans="1:4" x14ac:dyDescent="0.55000000000000004">
      <c r="A64" s="44">
        <v>66</v>
      </c>
      <c r="B64" s="18" t="s">
        <v>228</v>
      </c>
      <c r="C64" t="s">
        <v>228</v>
      </c>
      <c r="D64" t="s">
        <v>231</v>
      </c>
    </row>
    <row r="65" spans="1:4" x14ac:dyDescent="0.55000000000000004">
      <c r="A65" s="44">
        <v>67</v>
      </c>
      <c r="B65" s="18" t="s">
        <v>232</v>
      </c>
      <c r="C65" t="s">
        <v>232</v>
      </c>
      <c r="D65" t="s">
        <v>247</v>
      </c>
    </row>
    <row r="66" spans="1:4" x14ac:dyDescent="0.55000000000000004">
      <c r="A66" s="44">
        <v>68</v>
      </c>
      <c r="B66" s="18" t="s">
        <v>234</v>
      </c>
      <c r="C66" t="s">
        <v>234</v>
      </c>
      <c r="D66" t="s">
        <v>236</v>
      </c>
    </row>
    <row r="67" spans="1:4" x14ac:dyDescent="0.55000000000000004">
      <c r="A67" s="44">
        <v>69</v>
      </c>
      <c r="B67" s="18" t="s">
        <v>233</v>
      </c>
      <c r="C67" t="s">
        <v>233</v>
      </c>
      <c r="D67" t="s">
        <v>237</v>
      </c>
    </row>
    <row r="68" spans="1:4" x14ac:dyDescent="0.55000000000000004">
      <c r="A68" s="44">
        <v>70</v>
      </c>
      <c r="B68" s="18" t="s">
        <v>235</v>
      </c>
      <c r="C68" t="s">
        <v>235</v>
      </c>
      <c r="D68" t="s">
        <v>238</v>
      </c>
    </row>
    <row r="69" spans="1:4" x14ac:dyDescent="0.55000000000000004">
      <c r="A69" s="44">
        <v>71</v>
      </c>
      <c r="B69" s="18" t="s">
        <v>239</v>
      </c>
      <c r="C69" t="s">
        <v>239</v>
      </c>
      <c r="D69" t="s">
        <v>243</v>
      </c>
    </row>
    <row r="70" spans="1:4" x14ac:dyDescent="0.55000000000000004">
      <c r="A70" s="44">
        <v>72</v>
      </c>
      <c r="B70" s="18" t="s">
        <v>240</v>
      </c>
      <c r="C70" t="s">
        <v>240</v>
      </c>
      <c r="D70" t="s">
        <v>244</v>
      </c>
    </row>
    <row r="71" spans="1:4" x14ac:dyDescent="0.55000000000000004">
      <c r="A71" s="44">
        <v>73</v>
      </c>
      <c r="B71" s="18" t="s">
        <v>241</v>
      </c>
      <c r="C71" t="s">
        <v>241</v>
      </c>
      <c r="D71" t="s">
        <v>245</v>
      </c>
    </row>
    <row r="72" spans="1:4" x14ac:dyDescent="0.55000000000000004">
      <c r="A72" s="44">
        <v>74</v>
      </c>
      <c r="B72" s="18" t="s">
        <v>242</v>
      </c>
      <c r="C72" t="s">
        <v>242</v>
      </c>
      <c r="D72" t="s">
        <v>246</v>
      </c>
    </row>
    <row r="73" spans="1:4" x14ac:dyDescent="0.55000000000000004">
      <c r="A73" s="44">
        <v>75</v>
      </c>
      <c r="B73" s="18" t="s">
        <v>215</v>
      </c>
      <c r="C73" t="s">
        <v>215</v>
      </c>
      <c r="D73" t="s">
        <v>216</v>
      </c>
    </row>
    <row r="75" spans="1:4" x14ac:dyDescent="0.55000000000000004">
      <c r="A75" s="44">
        <v>830</v>
      </c>
      <c r="B75" s="18" t="s">
        <v>152</v>
      </c>
      <c r="C75" t="s">
        <v>152</v>
      </c>
      <c r="D75" t="s">
        <v>153</v>
      </c>
    </row>
    <row r="76" spans="1:4" x14ac:dyDescent="0.55000000000000004">
      <c r="A76" s="44">
        <v>860</v>
      </c>
      <c r="B76" s="18" t="s">
        <v>154</v>
      </c>
      <c r="C76" t="s">
        <v>154</v>
      </c>
      <c r="D76" t="s">
        <v>155</v>
      </c>
    </row>
    <row r="77" spans="1:4" x14ac:dyDescent="0.55000000000000004">
      <c r="A77" s="44">
        <v>871</v>
      </c>
      <c r="B77" s="18" t="s">
        <v>156</v>
      </c>
      <c r="C77" t="s">
        <v>156</v>
      </c>
      <c r="D77" t="s">
        <v>157</v>
      </c>
    </row>
    <row r="78" spans="1:4" x14ac:dyDescent="0.55000000000000004">
      <c r="A78" s="44">
        <v>890</v>
      </c>
      <c r="B78" s="18" t="s">
        <v>158</v>
      </c>
      <c r="C78" t="s">
        <v>159</v>
      </c>
      <c r="D78" t="s">
        <v>160</v>
      </c>
    </row>
    <row r="79" spans="1:4" x14ac:dyDescent="0.55000000000000004">
      <c r="A79" s="44">
        <v>891</v>
      </c>
      <c r="B79" s="18" t="s">
        <v>248</v>
      </c>
      <c r="C79" t="s">
        <v>248</v>
      </c>
      <c r="D79" t="s">
        <v>249</v>
      </c>
    </row>
  </sheetData>
  <sheetProtection sheet="1" selectLockedCells="1" selectUnlockedCells="1"/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235E-D94B-46E2-ACA0-8A88173A5EA0}">
  <sheetPr>
    <tabColor rgb="FFFF0000"/>
  </sheetPr>
  <dimension ref="A1:I38"/>
  <sheetViews>
    <sheetView workbookViewId="0">
      <selection activeCell="H27" sqref="H27"/>
    </sheetView>
  </sheetViews>
  <sheetFormatPr defaultRowHeight="18" x14ac:dyDescent="0.55000000000000004"/>
  <cols>
    <col min="1" max="1" width="12.5" style="12" customWidth="1"/>
    <col min="2" max="3" width="15" style="12" customWidth="1"/>
    <col min="4" max="4" width="6.58203125" style="12" customWidth="1"/>
    <col min="5" max="5" width="5.58203125" style="12" customWidth="1"/>
    <col min="6" max="7" width="9.08203125" style="12" customWidth="1"/>
    <col min="8" max="8" width="15.58203125" style="12" customWidth="1"/>
    <col min="9" max="9" width="15.58203125" customWidth="1"/>
  </cols>
  <sheetData>
    <row r="1" spans="1:9" x14ac:dyDescent="0.55000000000000004">
      <c r="A1" s="12" t="s">
        <v>33</v>
      </c>
      <c r="B1" s="12" t="s">
        <v>34</v>
      </c>
      <c r="C1" s="12" t="s">
        <v>35</v>
      </c>
      <c r="D1" s="12" t="s">
        <v>36</v>
      </c>
      <c r="E1" s="12" t="s">
        <v>37</v>
      </c>
      <c r="F1" s="12" t="s">
        <v>38</v>
      </c>
      <c r="G1" s="12" t="s">
        <v>39</v>
      </c>
      <c r="H1" s="12" t="s">
        <v>40</v>
      </c>
      <c r="I1" t="s">
        <v>41</v>
      </c>
    </row>
    <row r="2" spans="1:9" x14ac:dyDescent="0.55000000000000004">
      <c r="A2" s="9" t="str">
        <f>IF(データ入力!C27="","",IF(LEN(データ入力!B27)=3,データ入力!T27*100000000+28600000+データ入力!B27*100+データ入力!A27,データ入力!T27*100000000+28680000+データ入力!B27*100+データ入力!A27))</f>
        <v/>
      </c>
      <c r="B2" s="9" t="str">
        <f>IF(データ入力!C27="","",データ入力!C27&amp;"("&amp;データ入力!E27&amp;")")</f>
        <v/>
      </c>
      <c r="C2" s="9" t="str">
        <f>IF(データ入力!D27="","",データ入力!D27)</f>
        <v/>
      </c>
      <c r="D2" s="9" t="str">
        <f>IF(A2="","",データ入力!T27)</f>
        <v/>
      </c>
      <c r="E2" s="9" t="str">
        <f>IF(A2="","",28)</f>
        <v/>
      </c>
      <c r="F2" s="9" t="str">
        <f>IF(A2="","",IF(LEN(データ入力!$C$18)=3,286000+データ入力!$C$18,286800+データ入力!B27))</f>
        <v/>
      </c>
      <c r="G2" s="9" t="str">
        <f>IF(A2="","",データ入力!B27*100+データ入力!A27)</f>
        <v/>
      </c>
      <c r="H2" s="9" t="str">
        <f>IF(データ入力!C27="","",(データ入力!U27&amp;データ入力!S27&amp;" "&amp;データ入力!Y27))</f>
        <v/>
      </c>
      <c r="I2" s="8"/>
    </row>
    <row r="3" spans="1:9" x14ac:dyDescent="0.55000000000000004">
      <c r="A3" s="9" t="str">
        <f>IF(データ入力!C28="","",IF(LEN(データ入力!B28)=3,データ入力!T28*100000000+28600000+データ入力!B28*100+データ入力!A28,データ入力!T28*100000000+28680000+データ入力!B28*100+データ入力!A28))</f>
        <v/>
      </c>
      <c r="B3" s="9" t="str">
        <f>IF(データ入力!C28="","",データ入力!C28&amp;"("&amp;データ入力!E28&amp;")")</f>
        <v/>
      </c>
      <c r="C3" s="9" t="str">
        <f>IF(データ入力!D28="","",データ入力!D28)</f>
        <v/>
      </c>
      <c r="D3" s="9" t="str">
        <f>IF(A3="","",データ入力!T28)</f>
        <v/>
      </c>
      <c r="E3" s="9" t="str">
        <f t="shared" ref="E3:E13" si="0">IF(A3="","",28)</f>
        <v/>
      </c>
      <c r="F3" s="9" t="str">
        <f>IF(A3="","",IF(LEN(データ入力!$C$18)=3,286000+データ入力!$C$18,286800+データ入力!B28))</f>
        <v/>
      </c>
      <c r="G3" s="9" t="str">
        <f>IF(A3="","",データ入力!B28*100+データ入力!A28)</f>
        <v/>
      </c>
      <c r="H3" s="9" t="str">
        <f>IF(データ入力!C28="","",(データ入力!U28&amp;データ入力!S28&amp;" "&amp;データ入力!Y28))</f>
        <v/>
      </c>
      <c r="I3" s="8"/>
    </row>
    <row r="4" spans="1:9" x14ac:dyDescent="0.55000000000000004">
      <c r="A4" s="9" t="str">
        <f>IF(データ入力!C29="","",IF(LEN(データ入力!B29)=3,データ入力!T29*100000000+28600000+データ入力!B29*100+データ入力!A29,データ入力!T29*100000000+28680000+データ入力!B29*100+データ入力!A29))</f>
        <v/>
      </c>
      <c r="B4" s="9" t="str">
        <f>IF(データ入力!C29="","",データ入力!C29&amp;"("&amp;データ入力!E29&amp;")")</f>
        <v/>
      </c>
      <c r="C4" s="9" t="str">
        <f>IF(データ入力!D29="","",データ入力!D29)</f>
        <v/>
      </c>
      <c r="D4" s="9" t="str">
        <f>IF(A4="","",データ入力!T29)</f>
        <v/>
      </c>
      <c r="E4" s="9" t="str">
        <f t="shared" si="0"/>
        <v/>
      </c>
      <c r="F4" s="9" t="str">
        <f>IF(A4="","",IF(LEN(データ入力!$C$18)=3,286000+データ入力!$C$18,286800+データ入力!B29))</f>
        <v/>
      </c>
      <c r="G4" s="9" t="str">
        <f>IF(A4="","",データ入力!B29*100+データ入力!A29)</f>
        <v/>
      </c>
      <c r="H4" s="9" t="str">
        <f>IF(データ入力!C29="","",(データ入力!U29&amp;データ入力!S29&amp;" "&amp;データ入力!Y29))</f>
        <v/>
      </c>
      <c r="I4" s="8"/>
    </row>
    <row r="5" spans="1:9" x14ac:dyDescent="0.55000000000000004">
      <c r="A5" s="9" t="str">
        <f>IF(データ入力!C30="","",IF(LEN(データ入力!B30)=3,データ入力!T30*100000000+28600000+データ入力!B30*100+データ入力!A30,データ入力!T30*100000000+28680000+データ入力!B30*100+データ入力!A30))</f>
        <v/>
      </c>
      <c r="B5" s="9" t="str">
        <f>IF(データ入力!C30="","",データ入力!C30&amp;"("&amp;データ入力!E30&amp;")")</f>
        <v/>
      </c>
      <c r="C5" s="9" t="str">
        <f>IF(データ入力!D30="","",データ入力!D30)</f>
        <v/>
      </c>
      <c r="D5" s="9" t="str">
        <f>IF(A5="","",データ入力!T30)</f>
        <v/>
      </c>
      <c r="E5" s="9" t="str">
        <f t="shared" si="0"/>
        <v/>
      </c>
      <c r="F5" s="9" t="str">
        <f>IF(A5="","",IF(LEN(データ入力!$C$18)=3,286000+データ入力!$C$18,286800+データ入力!B30))</f>
        <v/>
      </c>
      <c r="G5" s="9" t="str">
        <f>IF(A5="","",データ入力!B30*100+データ入力!A30)</f>
        <v/>
      </c>
      <c r="H5" s="9" t="str">
        <f>IF(データ入力!C30="","",(データ入力!U30&amp;データ入力!S30&amp;" "&amp;データ入力!Y30))</f>
        <v/>
      </c>
      <c r="I5" s="8"/>
    </row>
    <row r="6" spans="1:9" x14ac:dyDescent="0.55000000000000004">
      <c r="A6" s="9" t="str">
        <f>IF(データ入力!C31="","",IF(LEN(データ入力!B31)=3,データ入力!T31*100000000+28600000+データ入力!B31*100+データ入力!A31,データ入力!T31*100000000+28680000+データ入力!B31*100+データ入力!A31))</f>
        <v/>
      </c>
      <c r="B6" s="9" t="str">
        <f>IF(データ入力!C31="","",データ入力!C31&amp;"("&amp;データ入力!E31&amp;")")</f>
        <v/>
      </c>
      <c r="C6" s="9" t="str">
        <f>IF(データ入力!D31="","",データ入力!D31)</f>
        <v/>
      </c>
      <c r="D6" s="9" t="str">
        <f>IF(A6="","",データ入力!T31)</f>
        <v/>
      </c>
      <c r="E6" s="9" t="str">
        <f t="shared" si="0"/>
        <v/>
      </c>
      <c r="F6" s="9" t="str">
        <f>IF(A6="","",IF(LEN(データ入力!$C$18)=3,286000+データ入力!$C$18,286800+データ入力!B31))</f>
        <v/>
      </c>
      <c r="G6" s="9" t="str">
        <f>IF(A6="","",データ入力!B31*100+データ入力!A31)</f>
        <v/>
      </c>
      <c r="H6" s="9" t="str">
        <f>IF(データ入力!C31="","",(データ入力!U31&amp;データ入力!S31&amp;" "&amp;データ入力!Y31))</f>
        <v/>
      </c>
      <c r="I6" s="8"/>
    </row>
    <row r="7" spans="1:9" x14ac:dyDescent="0.55000000000000004">
      <c r="A7" s="9" t="str">
        <f>IF(データ入力!C32="","",IF(LEN(データ入力!B32)=3,データ入力!T32*100000000+28600000+データ入力!B32*100+データ入力!A32,データ入力!T32*100000000+28680000+データ入力!B32*100+データ入力!A32))</f>
        <v/>
      </c>
      <c r="B7" s="9" t="str">
        <f>IF(データ入力!C32="","",データ入力!C32&amp;"("&amp;データ入力!E32&amp;")")</f>
        <v/>
      </c>
      <c r="C7" s="9" t="str">
        <f>IF(データ入力!D32="","",データ入力!D32)</f>
        <v/>
      </c>
      <c r="D7" s="9" t="str">
        <f>IF(A7="","",データ入力!T32)</f>
        <v/>
      </c>
      <c r="E7" s="9" t="str">
        <f t="shared" si="0"/>
        <v/>
      </c>
      <c r="F7" s="9" t="str">
        <f>IF(A7="","",IF(LEN(データ入力!$C$18)=3,286000+データ入力!$C$18,286800+データ入力!B32))</f>
        <v/>
      </c>
      <c r="G7" s="9" t="str">
        <f>IF(A7="","",データ入力!B32*100+データ入力!A32)</f>
        <v/>
      </c>
      <c r="H7" s="9" t="str">
        <f>IF(データ入力!C32="","",(データ入力!U32&amp;データ入力!S32&amp;" "&amp;データ入力!Y32))</f>
        <v/>
      </c>
      <c r="I7" s="8"/>
    </row>
    <row r="8" spans="1:9" x14ac:dyDescent="0.55000000000000004">
      <c r="A8" s="9" t="str">
        <f>IF(データ入力!C33="","",IF(LEN(データ入力!B33)=3,データ入力!T33*100000000+28600000+データ入力!B33*100+データ入力!A33,データ入力!T33*100000000+28680000+データ入力!B33*100+データ入力!A33))</f>
        <v/>
      </c>
      <c r="B8" s="9" t="str">
        <f>IF(データ入力!C33="","",データ入力!C33&amp;"("&amp;データ入力!E33&amp;")")</f>
        <v/>
      </c>
      <c r="C8" s="9" t="str">
        <f>IF(データ入力!D33="","",データ入力!D33)</f>
        <v/>
      </c>
      <c r="D8" s="9" t="str">
        <f>IF(A8="","",データ入力!T33)</f>
        <v/>
      </c>
      <c r="E8" s="9" t="str">
        <f t="shared" si="0"/>
        <v/>
      </c>
      <c r="F8" s="9" t="str">
        <f>IF(A8="","",IF(LEN(データ入力!$C$18)=3,286000+データ入力!$C$18,286800+データ入力!B33))</f>
        <v/>
      </c>
      <c r="G8" s="9" t="str">
        <f>IF(A8="","",データ入力!B33*100+データ入力!A33)</f>
        <v/>
      </c>
      <c r="H8" s="9" t="str">
        <f>IF(データ入力!C33="","",(データ入力!U33&amp;データ入力!S33&amp;" "&amp;データ入力!Y33))</f>
        <v/>
      </c>
      <c r="I8" s="8"/>
    </row>
    <row r="9" spans="1:9" x14ac:dyDescent="0.55000000000000004">
      <c r="A9" s="9" t="str">
        <f>IF(データ入力!C34="","",IF(LEN(データ入力!B34)=3,データ入力!T34*100000000+28600000+データ入力!B34*100+データ入力!A34,データ入力!T34*100000000+28680000+データ入力!B34*100+データ入力!A34))</f>
        <v/>
      </c>
      <c r="B9" s="9" t="str">
        <f>IF(データ入力!C34="","",データ入力!C34&amp;"("&amp;データ入力!E34&amp;")")</f>
        <v/>
      </c>
      <c r="C9" s="9" t="str">
        <f>IF(データ入力!D34="","",データ入力!D34)</f>
        <v/>
      </c>
      <c r="D9" s="9" t="str">
        <f>IF(A9="","",データ入力!T34)</f>
        <v/>
      </c>
      <c r="E9" s="9" t="str">
        <f t="shared" si="0"/>
        <v/>
      </c>
      <c r="F9" s="9" t="str">
        <f>IF(A9="","",IF(LEN(データ入力!$C$18)=3,286000+データ入力!$C$18,286800+データ入力!B34))</f>
        <v/>
      </c>
      <c r="G9" s="9" t="str">
        <f>IF(A9="","",データ入力!B34*100+データ入力!A34)</f>
        <v/>
      </c>
      <c r="H9" s="9" t="str">
        <f>IF(データ入力!C34="","",(データ入力!U34&amp;データ入力!S34&amp;" "&amp;データ入力!Y34))</f>
        <v/>
      </c>
      <c r="I9" s="8"/>
    </row>
    <row r="10" spans="1:9" x14ac:dyDescent="0.55000000000000004">
      <c r="A10" s="9" t="str">
        <f>IF(データ入力!C35="","",IF(LEN(データ入力!B35)=3,データ入力!T35*100000000+28600000+データ入力!B35*100+データ入力!A35,データ入力!T35*100000000+28680000+データ入力!B35*100+データ入力!A35))</f>
        <v/>
      </c>
      <c r="B10" s="9" t="str">
        <f>IF(データ入力!C35="","",データ入力!C35&amp;"("&amp;データ入力!E35&amp;")")</f>
        <v/>
      </c>
      <c r="C10" s="9" t="str">
        <f>IF(データ入力!D35="","",データ入力!D35)</f>
        <v/>
      </c>
      <c r="D10" s="9" t="str">
        <f>IF(A10="","",データ入力!T35)</f>
        <v/>
      </c>
      <c r="E10" s="9" t="str">
        <f t="shared" si="0"/>
        <v/>
      </c>
      <c r="F10" s="9" t="str">
        <f>IF(A10="","",IF(LEN(データ入力!$C$18)=3,286000+データ入力!$C$18,286800+データ入力!B35))</f>
        <v/>
      </c>
      <c r="G10" s="9" t="str">
        <f>IF(A10="","",データ入力!B35*100+データ入力!A35)</f>
        <v/>
      </c>
      <c r="H10" s="9" t="str">
        <f>IF(データ入力!C35="","",(データ入力!U35&amp;データ入力!S35&amp;" "&amp;データ入力!Y35))</f>
        <v/>
      </c>
      <c r="I10" s="8"/>
    </row>
    <row r="11" spans="1:9" x14ac:dyDescent="0.55000000000000004">
      <c r="A11" s="9" t="str">
        <f>IF(データ入力!C36="","",IF(LEN(データ入力!B36)=3,データ入力!T36*100000000+28600000+データ入力!B36*100+データ入力!A36,データ入力!T36*100000000+28680000+データ入力!B36*100+データ入力!A36))</f>
        <v/>
      </c>
      <c r="B11" s="9" t="str">
        <f>IF(データ入力!C36="","",データ入力!C36&amp;"("&amp;データ入力!E36&amp;")")</f>
        <v/>
      </c>
      <c r="C11" s="9" t="str">
        <f>IF(データ入力!D36="","",データ入力!D36)</f>
        <v/>
      </c>
      <c r="D11" s="9" t="str">
        <f>IF(A11="","",データ入力!T36)</f>
        <v/>
      </c>
      <c r="E11" s="9" t="str">
        <f t="shared" si="0"/>
        <v/>
      </c>
      <c r="F11" s="9" t="str">
        <f>IF(A11="","",IF(LEN(データ入力!$C$18)=3,286000+データ入力!$C$18,286800+データ入力!B36))</f>
        <v/>
      </c>
      <c r="G11" s="9" t="str">
        <f>IF(A11="","",データ入力!B36*100+データ入力!A36)</f>
        <v/>
      </c>
      <c r="H11" s="9" t="str">
        <f>IF(データ入力!C36="","",(データ入力!U36&amp;データ入力!S36&amp;" "&amp;データ入力!Y36))</f>
        <v/>
      </c>
      <c r="I11" s="8"/>
    </row>
    <row r="12" spans="1:9" x14ac:dyDescent="0.55000000000000004">
      <c r="A12" s="9" t="str">
        <f>IF(データ入力!C37="","",IF(LEN(データ入力!B37)=3,データ入力!T37*100000000+28600000+データ入力!B37*100+データ入力!A37,データ入力!T37*100000000+28680000+データ入力!B37*100+データ入力!A37))</f>
        <v/>
      </c>
      <c r="B12" s="9" t="str">
        <f>IF(データ入力!C37="","",データ入力!C37&amp;"("&amp;データ入力!E37&amp;")")</f>
        <v/>
      </c>
      <c r="C12" s="9" t="str">
        <f>IF(データ入力!D37="","",データ入力!D37)</f>
        <v/>
      </c>
      <c r="D12" s="9" t="str">
        <f>IF(A12="","",データ入力!T37)</f>
        <v/>
      </c>
      <c r="E12" s="9" t="str">
        <f t="shared" si="0"/>
        <v/>
      </c>
      <c r="F12" s="9" t="str">
        <f>IF(A12="","",IF(LEN(データ入力!$C$18)=3,286000+データ入力!$C$18,286800+データ入力!B37))</f>
        <v/>
      </c>
      <c r="G12" s="9" t="str">
        <f>IF(A12="","",データ入力!B37*100+データ入力!A37)</f>
        <v/>
      </c>
      <c r="H12" s="9" t="str">
        <f>IF(データ入力!C37="","",(データ入力!U37&amp;データ入力!S37&amp;" "&amp;データ入力!Y37))</f>
        <v/>
      </c>
      <c r="I12" s="8"/>
    </row>
    <row r="13" spans="1:9" x14ac:dyDescent="0.55000000000000004">
      <c r="A13" s="9" t="str">
        <f>IF(データ入力!C38="","",IF(LEN(データ入力!B38)=3,データ入力!T38*100000000+28600000+データ入力!B38*100+データ入力!A38,データ入力!T38*100000000+28680000+データ入力!B38*100+データ入力!A38))</f>
        <v/>
      </c>
      <c r="B13" s="9" t="str">
        <f>IF(データ入力!C38="","",データ入力!C38&amp;"("&amp;データ入力!E38&amp;")")</f>
        <v/>
      </c>
      <c r="C13" s="9" t="str">
        <f>IF(データ入力!D38="","",データ入力!D38)</f>
        <v/>
      </c>
      <c r="D13" s="9" t="str">
        <f>IF(A13="","",データ入力!T38)</f>
        <v/>
      </c>
      <c r="E13" s="9" t="str">
        <f t="shared" si="0"/>
        <v/>
      </c>
      <c r="F13" s="9" t="str">
        <f>IF(A13="","",IF(LEN(データ入力!$C$18)=3,286000+データ入力!$C$18,286800+データ入力!B38))</f>
        <v/>
      </c>
      <c r="G13" s="9" t="str">
        <f>IF(A13="","",データ入力!B38*100+データ入力!A38)</f>
        <v/>
      </c>
      <c r="H13" s="9" t="str">
        <f>IF(データ入力!C38="","",(データ入力!U38&amp;データ入力!S38&amp;" "&amp;データ入力!Y38))</f>
        <v/>
      </c>
      <c r="I13" s="8"/>
    </row>
    <row r="14" spans="1:9" x14ac:dyDescent="0.55000000000000004">
      <c r="A14" s="9" t="str">
        <f>IF(データ入力!C39="","",IF(LEN(データ入力!B39)=3,データ入力!T39*100000000+28600000+データ入力!B39*100+データ入力!A39,データ入力!T39*100000000+28680000+データ入力!B39*100+データ入力!A39))</f>
        <v/>
      </c>
      <c r="B14" s="9" t="str">
        <f>IF(データ入力!C39="","",データ入力!C39&amp;"("&amp;データ入力!E39&amp;")")</f>
        <v/>
      </c>
      <c r="C14" s="9" t="str">
        <f>IF(データ入力!D39="","",データ入力!D39)</f>
        <v/>
      </c>
      <c r="D14" s="9" t="str">
        <f>IF(A14="","",データ入力!T39)</f>
        <v/>
      </c>
      <c r="E14" s="9" t="str">
        <f t="shared" ref="E14:E25" si="1">IF(A14="","",28)</f>
        <v/>
      </c>
      <c r="F14" s="9" t="str">
        <f>IF(A14="","",IF(LEN(データ入力!$C$18)=3,286000+データ入力!$C$18,286800+データ入力!B39))</f>
        <v/>
      </c>
      <c r="G14" s="9" t="str">
        <f>IF(A14="","",データ入力!B39*100+データ入力!A39)</f>
        <v/>
      </c>
      <c r="H14" s="9" t="str">
        <f>IF(データ入力!C39="","",(データ入力!U39&amp;データ入力!S39&amp;" "&amp;データ入力!Y39))</f>
        <v/>
      </c>
      <c r="I14" s="8"/>
    </row>
    <row r="15" spans="1:9" x14ac:dyDescent="0.55000000000000004">
      <c r="A15" s="9" t="str">
        <f>IF(データ入力!C40="","",IF(LEN(データ入力!B40)=3,データ入力!T40*100000000+28600000+データ入力!B40*100+データ入力!A40,データ入力!T40*100000000+28680000+データ入力!B40*100+データ入力!A40))</f>
        <v/>
      </c>
      <c r="B15" s="9" t="str">
        <f>IF(データ入力!C40="","",データ入力!C40&amp;"("&amp;データ入力!E40&amp;")")</f>
        <v/>
      </c>
      <c r="C15" s="9" t="str">
        <f>IF(データ入力!D40="","",データ入力!D40)</f>
        <v/>
      </c>
      <c r="D15" s="9" t="str">
        <f>IF(A15="","",データ入力!T40)</f>
        <v/>
      </c>
      <c r="E15" s="9" t="str">
        <f t="shared" si="1"/>
        <v/>
      </c>
      <c r="F15" s="9" t="str">
        <f>IF(A15="","",IF(LEN(データ入力!$C$18)=3,286000+データ入力!$C$18,286800+データ入力!B40))</f>
        <v/>
      </c>
      <c r="G15" s="9" t="str">
        <f>IF(A15="","",データ入力!B40*100+データ入力!A40)</f>
        <v/>
      </c>
      <c r="H15" s="9" t="str">
        <f>IF(データ入力!C40="","",(データ入力!U40&amp;データ入力!S40&amp;" "&amp;データ入力!Y40))</f>
        <v/>
      </c>
      <c r="I15" s="8"/>
    </row>
    <row r="16" spans="1:9" x14ac:dyDescent="0.55000000000000004">
      <c r="A16" s="9" t="str">
        <f>IF(データ入力!C41="","",IF(LEN(データ入力!B41)=3,データ入力!T41*100000000+28600000+データ入力!B41*100+データ入力!A41,データ入力!T41*100000000+28680000+データ入力!B41*100+データ入力!A41))</f>
        <v/>
      </c>
      <c r="B16" s="9" t="str">
        <f>IF(データ入力!C41="","",データ入力!C41&amp;"("&amp;データ入力!E41&amp;")")</f>
        <v/>
      </c>
      <c r="C16" s="9" t="str">
        <f>IF(データ入力!D41="","",データ入力!D41)</f>
        <v/>
      </c>
      <c r="D16" s="9" t="str">
        <f>IF(A16="","",データ入力!T41)</f>
        <v/>
      </c>
      <c r="E16" s="9" t="str">
        <f t="shared" si="1"/>
        <v/>
      </c>
      <c r="F16" s="9" t="str">
        <f>IF(A16="","",IF(LEN(データ入力!$C$18)=3,286000+データ入力!$C$18,286800+データ入力!B41))</f>
        <v/>
      </c>
      <c r="G16" s="9" t="str">
        <f>IF(A16="","",データ入力!B41*100+データ入力!A41)</f>
        <v/>
      </c>
      <c r="H16" s="9" t="str">
        <f>IF(データ入力!C41="","",(データ入力!U41&amp;データ入力!S41&amp;" "&amp;データ入力!Y41))</f>
        <v/>
      </c>
      <c r="I16" s="8"/>
    </row>
    <row r="17" spans="1:9" x14ac:dyDescent="0.55000000000000004">
      <c r="A17" s="9" t="str">
        <f>IF(データ入力!C42="","",IF(LEN(データ入力!B42)=3,データ入力!T42*100000000+28600000+データ入力!B42*100+データ入力!A42,データ入力!T42*100000000+28680000+データ入力!B42*100+データ入力!A42))</f>
        <v/>
      </c>
      <c r="B17" s="9" t="str">
        <f>IF(データ入力!C42="","",データ入力!C42&amp;"("&amp;データ入力!E42&amp;")")</f>
        <v/>
      </c>
      <c r="C17" s="9" t="str">
        <f>IF(データ入力!D42="","",データ入力!D42)</f>
        <v/>
      </c>
      <c r="D17" s="9" t="str">
        <f>IF(A17="","",データ入力!T42)</f>
        <v/>
      </c>
      <c r="E17" s="9" t="str">
        <f t="shared" si="1"/>
        <v/>
      </c>
      <c r="F17" s="9" t="str">
        <f>IF(A17="","",IF(LEN(データ入力!$C$18)=3,286000+データ入力!$C$18,286800+データ入力!B42))</f>
        <v/>
      </c>
      <c r="G17" s="9" t="str">
        <f>IF(A17="","",データ入力!B42*100+データ入力!A42)</f>
        <v/>
      </c>
      <c r="H17" s="9" t="str">
        <f>IF(データ入力!C42="","",(データ入力!U42&amp;データ入力!S42&amp;" "&amp;データ入力!Y42))</f>
        <v/>
      </c>
      <c r="I17" s="8"/>
    </row>
    <row r="18" spans="1:9" x14ac:dyDescent="0.55000000000000004">
      <c r="A18" s="9" t="str">
        <f>IF(データ入力!C43="","",IF(LEN(データ入力!B43)=3,データ入力!T43*100000000+28600000+データ入力!B43*100+データ入力!A43,データ入力!T43*100000000+28680000+データ入力!B43*100+データ入力!A43))</f>
        <v/>
      </c>
      <c r="B18" s="9" t="str">
        <f>IF(データ入力!C43="","",データ入力!C43&amp;"("&amp;データ入力!E43&amp;")")</f>
        <v/>
      </c>
      <c r="C18" s="9" t="str">
        <f>IF(データ入力!D43="","",データ入力!D43)</f>
        <v/>
      </c>
      <c r="D18" s="9" t="str">
        <f>IF(A18="","",データ入力!T43)</f>
        <v/>
      </c>
      <c r="E18" s="9" t="str">
        <f t="shared" si="1"/>
        <v/>
      </c>
      <c r="F18" s="9" t="str">
        <f>IF(A18="","",IF(LEN(データ入力!$C$18)=3,286000+データ入力!$C$18,286800+データ入力!B43))</f>
        <v/>
      </c>
      <c r="G18" s="9" t="str">
        <f>IF(A18="","",データ入力!B43*100+データ入力!A43)</f>
        <v/>
      </c>
      <c r="H18" s="9" t="str">
        <f>IF(データ入力!C43="","",(データ入力!U43&amp;データ入力!S43&amp;" "&amp;データ入力!Y43))</f>
        <v/>
      </c>
      <c r="I18" s="8"/>
    </row>
    <row r="19" spans="1:9" x14ac:dyDescent="0.55000000000000004">
      <c r="A19" s="9" t="str">
        <f>IF(データ入力!C44="","",IF(LEN(データ入力!B44)=3,データ入力!T44*100000000+28600000+データ入力!B44*100+データ入力!A44,データ入力!T44*100000000+28680000+データ入力!B44*100+データ入力!A44))</f>
        <v/>
      </c>
      <c r="B19" s="9" t="str">
        <f>IF(データ入力!C44="","",データ入力!C44&amp;"("&amp;データ入力!E44&amp;")")</f>
        <v/>
      </c>
      <c r="C19" s="9" t="str">
        <f>IF(データ入力!D44="","",データ入力!D44)</f>
        <v/>
      </c>
      <c r="D19" s="9" t="str">
        <f>IF(A19="","",データ入力!T44)</f>
        <v/>
      </c>
      <c r="E19" s="9" t="str">
        <f t="shared" si="1"/>
        <v/>
      </c>
      <c r="F19" s="9" t="str">
        <f>IF(A19="","",IF(LEN(データ入力!$C$18)=3,286000+データ入力!$C$18,286800+データ入力!B44))</f>
        <v/>
      </c>
      <c r="G19" s="9" t="str">
        <f>IF(A19="","",データ入力!B44*100+データ入力!A44)</f>
        <v/>
      </c>
      <c r="H19" s="9" t="str">
        <f>IF(データ入力!C44="","",(データ入力!U44&amp;データ入力!S44&amp;" "&amp;データ入力!Y44))</f>
        <v/>
      </c>
      <c r="I19" s="8"/>
    </row>
    <row r="20" spans="1:9" x14ac:dyDescent="0.55000000000000004">
      <c r="A20" s="9" t="str">
        <f>IF(データ入力!C45="","",IF(LEN(データ入力!B45)=3,データ入力!T45*100000000+28600000+データ入力!B45*100+データ入力!A45,データ入力!T45*100000000+28680000+データ入力!B45*100+データ入力!A45))</f>
        <v/>
      </c>
      <c r="B20" s="9" t="str">
        <f>IF(データ入力!C45="","",データ入力!C45&amp;"("&amp;データ入力!E45&amp;")")</f>
        <v/>
      </c>
      <c r="C20" s="9" t="str">
        <f>IF(データ入力!D45="","",データ入力!D45)</f>
        <v/>
      </c>
      <c r="D20" s="9" t="str">
        <f>IF(A20="","",データ入力!T45)</f>
        <v/>
      </c>
      <c r="E20" s="9" t="str">
        <f t="shared" si="1"/>
        <v/>
      </c>
      <c r="F20" s="9" t="str">
        <f>IF(A20="","",IF(LEN(データ入力!$C$18)=3,286000+データ入力!$C$18,286800+データ入力!B45))</f>
        <v/>
      </c>
      <c r="G20" s="9" t="str">
        <f>IF(A20="","",データ入力!B45*100+データ入力!A45)</f>
        <v/>
      </c>
      <c r="H20" s="9" t="str">
        <f>IF(データ入力!C45="","",(データ入力!U45&amp;データ入力!S45&amp;" "&amp;データ入力!Y45))</f>
        <v/>
      </c>
      <c r="I20" s="8"/>
    </row>
    <row r="21" spans="1:9" x14ac:dyDescent="0.55000000000000004">
      <c r="A21" s="9" t="str">
        <f>IF(データ入力!C46="","",IF(LEN(データ入力!B46)=3,データ入力!T46*100000000+28600000+データ入力!B46*100+データ入力!A46,データ入力!T46*100000000+28680000+データ入力!B46*100+データ入力!A46))</f>
        <v/>
      </c>
      <c r="B21" s="9" t="str">
        <f>IF(データ入力!C46="","",データ入力!C46&amp;"("&amp;データ入力!E46&amp;")")</f>
        <v/>
      </c>
      <c r="C21" s="9" t="str">
        <f>IF(データ入力!D46="","",データ入力!D46)</f>
        <v/>
      </c>
      <c r="D21" s="9" t="str">
        <f>IF(A21="","",データ入力!T46)</f>
        <v/>
      </c>
      <c r="E21" s="9" t="str">
        <f t="shared" si="1"/>
        <v/>
      </c>
      <c r="F21" s="9" t="str">
        <f>IF(A21="","",IF(LEN(データ入力!$C$18)=3,286000+データ入力!$C$18,286800+データ入力!B46))</f>
        <v/>
      </c>
      <c r="G21" s="9" t="str">
        <f>IF(A21="","",データ入力!B46*100+データ入力!A46)</f>
        <v/>
      </c>
      <c r="H21" s="9" t="str">
        <f>IF(データ入力!C46="","",(データ入力!U46&amp;データ入力!S46&amp;" "&amp;データ入力!Y46))</f>
        <v/>
      </c>
      <c r="I21" s="8"/>
    </row>
    <row r="22" spans="1:9" x14ac:dyDescent="0.55000000000000004">
      <c r="A22" s="9" t="str">
        <f>IF(データ入力!C47="","",IF(LEN(データ入力!B47)=3,データ入力!T47*100000000+28600000+データ入力!B47*100+データ入力!A47,データ入力!T47*100000000+28680000+データ入力!B47*100+データ入力!A47))</f>
        <v/>
      </c>
      <c r="B22" s="9" t="str">
        <f>IF(データ入力!C47="","",データ入力!C47&amp;"("&amp;データ入力!E47&amp;")")</f>
        <v/>
      </c>
      <c r="C22" s="9" t="str">
        <f>IF(データ入力!D47="","",データ入力!D47)</f>
        <v/>
      </c>
      <c r="D22" s="9" t="str">
        <f>IF(A22="","",データ入力!T47)</f>
        <v/>
      </c>
      <c r="E22" s="9" t="str">
        <f t="shared" si="1"/>
        <v/>
      </c>
      <c r="F22" s="9" t="str">
        <f>IF(A22="","",IF(LEN(データ入力!$C$18)=3,286000+データ入力!$C$18,286800+データ入力!B47))</f>
        <v/>
      </c>
      <c r="G22" s="9" t="str">
        <f>IF(A22="","",データ入力!B47*100+データ入力!A47)</f>
        <v/>
      </c>
      <c r="H22" s="9" t="str">
        <f>IF(データ入力!C47="","",(データ入力!U47&amp;データ入力!S47&amp;" "&amp;データ入力!Y47))</f>
        <v/>
      </c>
      <c r="I22" s="8"/>
    </row>
    <row r="23" spans="1:9" x14ac:dyDescent="0.55000000000000004">
      <c r="A23" s="9" t="str">
        <f>IF(データ入力!C48="","",IF(LEN(データ入力!B48)=3,データ入力!T48*100000000+28600000+データ入力!B48*100+データ入力!A48,データ入力!T48*100000000+28680000+データ入力!B48*100+データ入力!A48))</f>
        <v/>
      </c>
      <c r="B23" s="9" t="str">
        <f>IF(データ入力!C48="","",データ入力!C48&amp;"("&amp;データ入力!E48&amp;")")</f>
        <v/>
      </c>
      <c r="C23" s="9" t="str">
        <f>IF(データ入力!D48="","",データ入力!D48)</f>
        <v/>
      </c>
      <c r="D23" s="9" t="str">
        <f>IF(A23="","",データ入力!T48)</f>
        <v/>
      </c>
      <c r="E23" s="9" t="str">
        <f t="shared" si="1"/>
        <v/>
      </c>
      <c r="F23" s="9" t="str">
        <f>IF(A23="","",IF(LEN(データ入力!$C$18)=3,286000+データ入力!$C$18,286800+データ入力!B48))</f>
        <v/>
      </c>
      <c r="G23" s="9" t="str">
        <f>IF(A23="","",データ入力!B48*100+データ入力!A48)</f>
        <v/>
      </c>
      <c r="H23" s="9" t="str">
        <f>IF(データ入力!C48="","",(データ入力!U48&amp;データ入力!S48&amp;" "&amp;データ入力!Y48))</f>
        <v/>
      </c>
      <c r="I23" s="8"/>
    </row>
    <row r="24" spans="1:9" x14ac:dyDescent="0.55000000000000004">
      <c r="A24" s="9" t="str">
        <f>IF(データ入力!C49="","",IF(LEN(データ入力!B49)=3,データ入力!T49*100000000+28600000+データ入力!B49*100+データ入力!A49,データ入力!T49*100000000+28680000+データ入力!B49*100+データ入力!A49))</f>
        <v/>
      </c>
      <c r="B24" s="9" t="str">
        <f>IF(データ入力!C49="","",データ入力!C49&amp;"("&amp;データ入力!E49&amp;")")</f>
        <v/>
      </c>
      <c r="C24" s="9" t="str">
        <f>IF(データ入力!D49="","",データ入力!D49)</f>
        <v/>
      </c>
      <c r="D24" s="9" t="str">
        <f>IF(A24="","",データ入力!T49)</f>
        <v/>
      </c>
      <c r="E24" s="9" t="str">
        <f t="shared" si="1"/>
        <v/>
      </c>
      <c r="F24" s="9" t="str">
        <f>IF(A24="","",IF(LEN(データ入力!$C$18)=3,286000+データ入力!$C$18,286800+データ入力!B49))</f>
        <v/>
      </c>
      <c r="G24" s="9" t="str">
        <f>IF(A24="","",データ入力!B49*100+データ入力!A49)</f>
        <v/>
      </c>
      <c r="H24" s="9" t="str">
        <f>IF(データ入力!C49="","",(データ入力!U49&amp;データ入力!S49&amp;" "&amp;データ入力!Y49))</f>
        <v/>
      </c>
      <c r="I24" s="8"/>
    </row>
    <row r="25" spans="1:9" x14ac:dyDescent="0.55000000000000004">
      <c r="A25" s="9" t="str">
        <f>IF(データ入力!C50="","",IF(LEN(データ入力!B50)=3,データ入力!T50*100000000+28600000+データ入力!B50*100+データ入力!A50,データ入力!T50*100000000+28680000+データ入力!B50*100+データ入力!A50))</f>
        <v/>
      </c>
      <c r="B25" s="9" t="str">
        <f>IF(データ入力!C50="","",データ入力!C50&amp;"("&amp;データ入力!E50&amp;")")</f>
        <v/>
      </c>
      <c r="C25" s="9" t="str">
        <f>IF(データ入力!D50="","",データ入力!D50)</f>
        <v/>
      </c>
      <c r="D25" s="9" t="str">
        <f>IF(A25="","",データ入力!T50)</f>
        <v/>
      </c>
      <c r="E25" s="9" t="str">
        <f t="shared" si="1"/>
        <v/>
      </c>
      <c r="F25" s="9" t="str">
        <f>IF(A25="","",IF(LEN(データ入力!$C$18)=3,286000+データ入力!$C$18,286800+データ入力!B50))</f>
        <v/>
      </c>
      <c r="G25" s="9" t="str">
        <f>IF(A25="","",データ入力!B50*100+データ入力!A50)</f>
        <v/>
      </c>
      <c r="H25" s="9" t="str">
        <f>IF(データ入力!C50="","",(データ入力!U50&amp;データ入力!S50&amp;" "&amp;データ入力!Y50))</f>
        <v/>
      </c>
      <c r="I25" s="8"/>
    </row>
    <row r="26" spans="1:9" x14ac:dyDescent="0.55000000000000004">
      <c r="A26" s="12" t="str">
        <f>IF(リレー入力!A23="","",IF(リレー入力!A23&lt;=10,"",リレー入力!R23*100000000+28680000+リレー入力!B23*100+リレー入力!A23))</f>
        <v/>
      </c>
      <c r="B26" s="12" t="str">
        <f>IF(リレー入力!A23&lt;=10,"",リレー入力!C23&amp;"("&amp;リレー入力!E23&amp;")")</f>
        <v/>
      </c>
      <c r="C26" s="12" t="str">
        <f>IF(リレー入力!A23&lt;=10,"",リレー入力!D23)</f>
        <v/>
      </c>
      <c r="D26" s="12" t="str">
        <f>IF(A26="","",リレー入力!R23)</f>
        <v/>
      </c>
      <c r="E26" s="12" t="str">
        <f t="shared" ref="E26" si="2">IF(A26="","",28)</f>
        <v/>
      </c>
      <c r="F26" s="12" t="str">
        <f>IF(A26="","",IF(LEN(データ入力!$C$18)=3,286000+データ入力!$C$18,286800+データ入力!$C$18))</f>
        <v/>
      </c>
      <c r="G26" s="12" t="str">
        <f>IF(B26="","",IF(LEN(データ入力!$C$18)=3,80000+RIGHT(A26,4),RIGHT(A26,4)))</f>
        <v/>
      </c>
      <c r="H26" s="12" t="str">
        <f>IF(データ入力!C51="","",(データ入力!U51&amp;データ入力!S51&amp;" "&amp;データ入力!Y51))</f>
        <v/>
      </c>
    </row>
    <row r="27" spans="1:9" x14ac:dyDescent="0.55000000000000004">
      <c r="A27" s="12" t="str">
        <f>IF(リレー入力!A24="","",IF(リレー入力!A24&lt;=10,"",リレー入力!R24*100000000+28680000+リレー入力!B24*100+リレー入力!A24))</f>
        <v/>
      </c>
      <c r="B27" s="12" t="str">
        <f>IF(リレー入力!A24&lt;=10,"",リレー入力!C24&amp;"("&amp;リレー入力!E24&amp;")")</f>
        <v/>
      </c>
      <c r="C27" s="12" t="str">
        <f>IF(リレー入力!A24&lt;=10,"",リレー入力!D24)</f>
        <v/>
      </c>
      <c r="D27" s="12" t="str">
        <f>IF(A27="","",リレー入力!R24)</f>
        <v/>
      </c>
      <c r="E27" s="12" t="str">
        <f t="shared" ref="E27:E38" si="3">IF(A27="","",28)</f>
        <v/>
      </c>
      <c r="F27" s="12" t="str">
        <f>IF(A27="","",IF(LEN(データ入力!$C$18)=3,286000+データ入力!$C$18,286800+データ入力!$C$18))</f>
        <v/>
      </c>
      <c r="G27" s="12" t="str">
        <f>IF(B27="","",IF(LEN(データ入力!$C$18)=3,80000+RIGHT(A27,4),RIGHT(A27,4)))</f>
        <v/>
      </c>
      <c r="H27" s="12" t="str">
        <f>IF(データ入力!C52="","",(データ入力!U52&amp;データ入力!S52&amp;" "&amp;データ入力!Y52))</f>
        <v xml:space="preserve"> </v>
      </c>
    </row>
    <row r="28" spans="1:9" x14ac:dyDescent="0.55000000000000004">
      <c r="A28" s="12" t="str">
        <f>IF(リレー入力!A25="","",IF(リレー入力!A25&lt;=10,"",リレー入力!R25*100000000+28680000+リレー入力!B25*100+リレー入力!A25))</f>
        <v/>
      </c>
      <c r="B28" s="12" t="str">
        <f>IF(リレー入力!A25&lt;=10,"",リレー入力!C25&amp;"("&amp;リレー入力!E25&amp;")")</f>
        <v/>
      </c>
      <c r="C28" s="12" t="str">
        <f>IF(リレー入力!A25&lt;=10,"",リレー入力!D25)</f>
        <v/>
      </c>
      <c r="D28" s="12" t="str">
        <f>IF(A28="","",リレー入力!R25)</f>
        <v/>
      </c>
      <c r="E28" s="12" t="str">
        <f t="shared" si="3"/>
        <v/>
      </c>
      <c r="F28" s="12" t="str">
        <f>IF(A28="","",IF(LEN(データ入力!$C$18)=3,286000+データ入力!$C$18,286800+データ入力!$C$18))</f>
        <v/>
      </c>
      <c r="G28" s="12" t="str">
        <f>IF(B28="","",IF(LEN(データ入力!$C$18)=3,80000+RIGHT(A28,4),RIGHT(A28,4)))</f>
        <v/>
      </c>
      <c r="H28" s="12" t="str">
        <f>IF(データ入力!C54="","",(データ入力!U54&amp;データ入力!S54&amp;" "&amp;データ入力!Y54))</f>
        <v xml:space="preserve"> </v>
      </c>
    </row>
    <row r="29" spans="1:9" x14ac:dyDescent="0.55000000000000004">
      <c r="A29" s="12" t="str">
        <f>IF(リレー入力!A26="","",IF(リレー入力!A26&lt;=10,"",リレー入力!R26*100000000+28680000+リレー入力!B26*100+リレー入力!A26))</f>
        <v/>
      </c>
      <c r="B29" s="12" t="str">
        <f>IF(リレー入力!A26&lt;=10,"",リレー入力!C26&amp;"("&amp;リレー入力!E26&amp;")")</f>
        <v/>
      </c>
      <c r="C29" s="12" t="str">
        <f>IF(リレー入力!A26&lt;=10,"",リレー入力!D26)</f>
        <v/>
      </c>
      <c r="D29" s="12" t="str">
        <f>IF(A29="","",リレー入力!R26)</f>
        <v/>
      </c>
      <c r="E29" s="12" t="str">
        <f t="shared" si="3"/>
        <v/>
      </c>
      <c r="F29" s="12" t="str">
        <f>IF(A29="","",IF(LEN(データ入力!$C$18)=3,286000+データ入力!$C$18,286800+データ入力!$C$18))</f>
        <v/>
      </c>
      <c r="G29" s="12" t="str">
        <f>IF(B29="","",IF(LEN(データ入力!$C$18)=3,80000+RIGHT(A29,4),RIGHT(A29,4)))</f>
        <v/>
      </c>
      <c r="H29" s="12" t="str">
        <f>IF(データ入力!C55="","",(データ入力!U55&amp;データ入力!S55&amp;" "&amp;データ入力!Y55))</f>
        <v/>
      </c>
    </row>
    <row r="30" spans="1:9" x14ac:dyDescent="0.55000000000000004">
      <c r="A30" s="12" t="str">
        <f>IF(リレー入力!A27="","",IF(リレー入力!A27&lt;=10,"",リレー入力!R27*100000000+28680000+リレー入力!B27*100+リレー入力!A27))</f>
        <v/>
      </c>
      <c r="B30" s="12" t="str">
        <f>IF(リレー入力!A27&lt;=10,"",リレー入力!C27&amp;"("&amp;リレー入力!E27&amp;")")</f>
        <v/>
      </c>
      <c r="C30" s="12" t="str">
        <f>IF(リレー入力!A27&lt;=10,"",リレー入力!D27)</f>
        <v/>
      </c>
      <c r="D30" s="12" t="str">
        <f>IF(A30="","",リレー入力!R27)</f>
        <v/>
      </c>
      <c r="E30" s="12" t="str">
        <f t="shared" si="3"/>
        <v/>
      </c>
      <c r="F30" s="12" t="str">
        <f>IF(A30="","",IF(LEN(データ入力!$C$18)=3,286000+データ入力!$C$18,286800+データ入力!$C$18))</f>
        <v/>
      </c>
      <c r="G30" s="12" t="str">
        <f>IF(B30="","",IF(LEN(データ入力!$C$18)=3,80000+RIGHT(A30,4),RIGHT(A30,4)))</f>
        <v/>
      </c>
      <c r="H30" s="12" t="str">
        <f>IF(データ入力!C56="","",(データ入力!U56&amp;データ入力!S56&amp;" "&amp;データ入力!Y56))</f>
        <v/>
      </c>
    </row>
    <row r="31" spans="1:9" x14ac:dyDescent="0.55000000000000004">
      <c r="A31" s="12" t="str">
        <f>IF(リレー入力!A28="","",IF(リレー入力!A28&lt;=10,"",リレー入力!R28*100000000+28680000+リレー入力!B28*100+リレー入力!A28))</f>
        <v/>
      </c>
      <c r="B31" s="12" t="str">
        <f>IF(リレー入力!A28&lt;=10,"",リレー入力!C28&amp;"("&amp;リレー入力!E28&amp;")")</f>
        <v/>
      </c>
      <c r="C31" s="12" t="str">
        <f>IF(リレー入力!A28&lt;=10,"",リレー入力!D28)</f>
        <v/>
      </c>
      <c r="D31" s="12" t="str">
        <f>IF(A31="","",リレー入力!R28)</f>
        <v/>
      </c>
      <c r="E31" s="12" t="str">
        <f t="shared" si="3"/>
        <v/>
      </c>
      <c r="F31" s="12" t="str">
        <f>IF(A31="","",IF(LEN(データ入力!$C$18)=3,286000+データ入力!$C$18,286800+データ入力!$C$18))</f>
        <v/>
      </c>
      <c r="G31" s="12" t="str">
        <f>IF(B31="","",IF(LEN(データ入力!$C$18)=3,80000+RIGHT(A31,4),RIGHT(A31,4)))</f>
        <v/>
      </c>
      <c r="H31" s="12" t="str">
        <f>IF(データ入力!C57="","",(データ入力!U57&amp;データ入力!S57&amp;" "&amp;データ入力!Y57))</f>
        <v/>
      </c>
    </row>
    <row r="32" spans="1:9" x14ac:dyDescent="0.55000000000000004">
      <c r="A32" s="12" t="str">
        <f>IF(リレー入力!A29="","",IF(リレー入力!A29&lt;=10,"",リレー入力!R29*100000000+28680000+リレー入力!B29*100+リレー入力!A29))</f>
        <v/>
      </c>
      <c r="B32" s="12" t="str">
        <f>IF(リレー入力!A29&lt;=10,"",リレー入力!C29&amp;"("&amp;リレー入力!E29&amp;")")</f>
        <v/>
      </c>
      <c r="C32" s="12" t="str">
        <f>IF(リレー入力!A29&lt;=10,"",リレー入力!D29)</f>
        <v/>
      </c>
      <c r="D32" s="12" t="str">
        <f>IF(A32="","",リレー入力!R29)</f>
        <v/>
      </c>
      <c r="E32" s="12" t="str">
        <f t="shared" si="3"/>
        <v/>
      </c>
      <c r="F32" s="12" t="str">
        <f>IF(A32="","",IF(LEN(データ入力!$C$18)=3,286000+データ入力!$C$18,286800+データ入力!$C$18))</f>
        <v/>
      </c>
      <c r="G32" s="12" t="str">
        <f>IF(B32="","",IF(LEN(データ入力!$C$18)=3,80000+RIGHT(A32,4),RIGHT(A32,4)))</f>
        <v/>
      </c>
      <c r="H32" s="12" t="str">
        <f>IF(データ入力!C57="","",(データ入力!U57&amp;データ入力!S57&amp;" "&amp;データ入力!Y57))</f>
        <v/>
      </c>
    </row>
    <row r="33" spans="1:8" x14ac:dyDescent="0.55000000000000004">
      <c r="A33" s="12" t="str">
        <f>IF(リレー入力!A30="","",IF(リレー入力!A30&lt;=10,"",リレー入力!R30*100000000+28680000+リレー入力!B30*100+リレー入力!A30))</f>
        <v/>
      </c>
      <c r="B33" s="12" t="str">
        <f>IF(リレー入力!A30&lt;=10,"",リレー入力!C30&amp;"("&amp;リレー入力!E30&amp;")")</f>
        <v/>
      </c>
      <c r="C33" s="12" t="str">
        <f>IF(リレー入力!A30&lt;=10,"",リレー入力!D30)</f>
        <v/>
      </c>
      <c r="D33" s="12" t="str">
        <f>IF(A33="","",リレー入力!R30)</f>
        <v/>
      </c>
      <c r="E33" s="12" t="str">
        <f t="shared" si="3"/>
        <v/>
      </c>
      <c r="F33" s="12" t="str">
        <f>IF(A33="","",IF(LEN(データ入力!$C$18)=3,286000+データ入力!$C$18,286800+データ入力!$C$18))</f>
        <v/>
      </c>
      <c r="G33" s="12" t="str">
        <f>IF(B33="","",IF(LEN(データ入力!$C$18)=3,80000+RIGHT(A33,4),RIGHT(A33,4)))</f>
        <v/>
      </c>
      <c r="H33" s="12" t="str">
        <f>IF(データ入力!C58="","",(データ入力!U58&amp;データ入力!S58&amp;" "&amp;データ入力!Y58))</f>
        <v/>
      </c>
    </row>
    <row r="34" spans="1:8" x14ac:dyDescent="0.55000000000000004">
      <c r="A34" s="12" t="str">
        <f>IF(リレー入力!A31="","",IF(リレー入力!A31&lt;=10,"",リレー入力!R31*100000000+28680000+リレー入力!B31*100+リレー入力!A31))</f>
        <v/>
      </c>
      <c r="B34" s="12" t="str">
        <f>IF(リレー入力!A31&lt;=10,"",リレー入力!C31&amp;"("&amp;リレー入力!E31&amp;")")</f>
        <v/>
      </c>
      <c r="C34" s="12" t="str">
        <f>IF(リレー入力!A31&lt;=10,"",リレー入力!D31)</f>
        <v/>
      </c>
      <c r="D34" s="12" t="str">
        <f>IF(A34="","",リレー入力!R31)</f>
        <v/>
      </c>
      <c r="E34" s="12" t="str">
        <f t="shared" si="3"/>
        <v/>
      </c>
      <c r="F34" s="12" t="str">
        <f>IF(A34="","",IF(LEN(データ入力!$C$18)=3,286000+データ入力!$C$18,286800+データ入力!$C$18))</f>
        <v/>
      </c>
      <c r="G34" s="12" t="str">
        <f>IF(B34="","",IF(LEN(データ入力!$C$18)=3,80000+RIGHT(A34,4),RIGHT(A34,4)))</f>
        <v/>
      </c>
      <c r="H34" s="12" t="str">
        <f>IF(データ入力!C59="","",(データ入力!U59&amp;データ入力!S59&amp;" "&amp;データ入力!Y59))</f>
        <v/>
      </c>
    </row>
    <row r="35" spans="1:8" x14ac:dyDescent="0.55000000000000004">
      <c r="A35" s="12" t="str">
        <f>IF(リレー入力!A32="","",IF(リレー入力!A32&lt;=10,"",リレー入力!R32*100000000+28680000+リレー入力!B32*100+リレー入力!A32))</f>
        <v/>
      </c>
      <c r="B35" s="12" t="str">
        <f>IF(リレー入力!A32&lt;=10,"",リレー入力!C32&amp;"("&amp;リレー入力!E32&amp;")")</f>
        <v/>
      </c>
      <c r="C35" s="12" t="str">
        <f>IF(リレー入力!A32&lt;=10,"",リレー入力!D32)</f>
        <v/>
      </c>
      <c r="D35" s="12" t="str">
        <f>IF(A35="","",リレー入力!R32)</f>
        <v/>
      </c>
      <c r="E35" s="12" t="str">
        <f t="shared" si="3"/>
        <v/>
      </c>
      <c r="F35" s="12" t="str">
        <f>IF(A35="","",IF(LEN(データ入力!$C$18)=3,286000+データ入力!$C$18,286800+データ入力!$C$18))</f>
        <v/>
      </c>
      <c r="G35" s="12" t="str">
        <f>IF(B35="","",IF(LEN(データ入力!$C$18)=3,80000+RIGHT(A35,4),RIGHT(A35,4)))</f>
        <v/>
      </c>
      <c r="H35" s="12" t="str">
        <f>IF(データ入力!C60="","",(データ入力!U60&amp;データ入力!S60&amp;" "&amp;データ入力!Y60))</f>
        <v/>
      </c>
    </row>
    <row r="36" spans="1:8" x14ac:dyDescent="0.55000000000000004">
      <c r="A36" s="12" t="str">
        <f>IF(リレー入力!A33="","",IF(リレー入力!A33&lt;=10,"",リレー入力!R33*100000000+28680000+リレー入力!B33*100+リレー入力!A33))</f>
        <v/>
      </c>
      <c r="B36" s="12" t="str">
        <f>IF(リレー入力!A33&lt;=10,"",リレー入力!C33&amp;"("&amp;リレー入力!E33&amp;")")</f>
        <v/>
      </c>
      <c r="C36" s="12" t="str">
        <f>IF(リレー入力!A33&lt;=10,"",リレー入力!D33)</f>
        <v/>
      </c>
      <c r="D36" s="12" t="str">
        <f>IF(A36="","",リレー入力!R33)</f>
        <v/>
      </c>
      <c r="E36" s="12" t="str">
        <f t="shared" si="3"/>
        <v/>
      </c>
      <c r="F36" s="12" t="str">
        <f>IF(A36="","",IF(LEN(データ入力!$C$18)=3,286000+データ入力!$C$18,286800+データ入力!$C$18))</f>
        <v/>
      </c>
      <c r="G36" s="12" t="str">
        <f>IF(B36="","",IF(LEN(データ入力!$C$18)=3,80000+RIGHT(A36,4),RIGHT(A36,4)))</f>
        <v/>
      </c>
      <c r="H36" s="12" t="str">
        <f>IF(データ入力!C61="","",(データ入力!U61&amp;データ入力!S61&amp;" "&amp;データ入力!Y61))</f>
        <v/>
      </c>
    </row>
    <row r="37" spans="1:8" x14ac:dyDescent="0.55000000000000004">
      <c r="A37" s="12" t="str">
        <f>IF(リレー入力!A34="","",IF(リレー入力!A34&lt;=10,"",リレー入力!R34*100000000+28680000+リレー入力!B34*100+リレー入力!A34))</f>
        <v/>
      </c>
      <c r="B37" s="12" t="str">
        <f>IF(リレー入力!A34&lt;=10,"",リレー入力!C34&amp;"("&amp;リレー入力!E34&amp;")")</f>
        <v/>
      </c>
      <c r="C37" s="12" t="str">
        <f>IF(リレー入力!A34&lt;=10,"",リレー入力!D34)</f>
        <v/>
      </c>
      <c r="D37" s="12" t="str">
        <f>IF(A37="","",リレー入力!R34)</f>
        <v/>
      </c>
      <c r="E37" s="12" t="str">
        <f t="shared" si="3"/>
        <v/>
      </c>
      <c r="F37" s="12" t="str">
        <f>IF(A37="","",IF(LEN(データ入力!$C$18)=3,286000+データ入力!$C$18,286800+データ入力!$C$18))</f>
        <v/>
      </c>
      <c r="G37" s="12" t="str">
        <f>IF(B37="","",IF(LEN(データ入力!$C$18)=3,80000+RIGHT(A37,4),RIGHT(A37,4)))</f>
        <v/>
      </c>
      <c r="H37" s="12" t="str">
        <f>IF(データ入力!C62="","",(データ入力!U62&amp;データ入力!S62&amp;" "&amp;データ入力!Y62))</f>
        <v/>
      </c>
    </row>
    <row r="38" spans="1:8" x14ac:dyDescent="0.55000000000000004">
      <c r="A38" s="12" t="str">
        <f>IF(リレー入力!A35="","",IF(リレー入力!A35&lt;=10,"",リレー入力!R35*100000000+28680000+リレー入力!B35*100+リレー入力!A35))</f>
        <v/>
      </c>
      <c r="B38" s="12" t="str">
        <f>IF(リレー入力!A35&lt;=10,"",リレー入力!C35&amp;"("&amp;リレー入力!E35&amp;")")</f>
        <v/>
      </c>
      <c r="C38" s="12" t="str">
        <f>IF(リレー入力!A35&lt;=10,"",リレー入力!D35)</f>
        <v/>
      </c>
      <c r="D38" s="12" t="str">
        <f>IF(A38="","",リレー入力!R35)</f>
        <v/>
      </c>
      <c r="E38" s="12" t="str">
        <f t="shared" si="3"/>
        <v/>
      </c>
      <c r="F38" s="12" t="str">
        <f>IF(A38="","",IF(LEN(データ入力!$C$18)=3,286000+データ入力!$C$18,286800+データ入力!$C$18))</f>
        <v/>
      </c>
      <c r="G38" s="12" t="str">
        <f>IF(B38="","",IF(LEN(データ入力!$C$18)=3,80000+RIGHT(A38,4),RIGHT(A38,4)))</f>
        <v/>
      </c>
      <c r="H38" s="12" t="str">
        <f>IF(データ入力!C63="","",(データ入力!U63&amp;データ入力!S63&amp;" "&amp;データ入力!Y63))</f>
        <v/>
      </c>
    </row>
  </sheetData>
  <sheetProtection sheet="1" objects="1" scenarios="1"/>
  <phoneticPr fontId="2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25A3-41BF-4E5D-8209-2C482E0AB96B}">
  <sheetPr>
    <tabColor rgb="FFFF0000"/>
  </sheetPr>
  <dimension ref="A1:E15"/>
  <sheetViews>
    <sheetView workbookViewId="0">
      <selection activeCell="A2" sqref="A2"/>
    </sheetView>
  </sheetViews>
  <sheetFormatPr defaultColWidth="9" defaultRowHeight="18" x14ac:dyDescent="0.55000000000000004"/>
  <cols>
    <col min="1" max="1" width="12.5" style="45" customWidth="1"/>
    <col min="2" max="2" width="8.75" style="45" customWidth="1"/>
    <col min="3" max="4" width="15" style="45" customWidth="1"/>
    <col min="5" max="5" width="12.5" style="45" customWidth="1"/>
    <col min="6" max="16384" width="9" style="45"/>
  </cols>
  <sheetData>
    <row r="1" spans="1:5" x14ac:dyDescent="0.55000000000000004">
      <c r="A1" s="45" t="s">
        <v>196</v>
      </c>
      <c r="B1" s="45" t="s">
        <v>197</v>
      </c>
      <c r="C1" s="45" t="s">
        <v>198</v>
      </c>
      <c r="D1" s="45" t="s">
        <v>199</v>
      </c>
      <c r="E1" s="45" t="s">
        <v>200</v>
      </c>
    </row>
    <row r="2" spans="1:5" x14ac:dyDescent="0.55000000000000004">
      <c r="A2" s="93" t="str">
        <f>IF(リレー入力!C23="","",IF(LEN(リレー入力!B23)=3,286000+リレー入力!B23,286800+リレー入力!B23))</f>
        <v/>
      </c>
      <c r="B2" s="90"/>
      <c r="C2" s="90" t="str">
        <f>IF(リレー入力!C23="","",VLOOKUP(リレー入力!B23,学校番号!A11:D79,3,FALSE))</f>
        <v/>
      </c>
      <c r="D2" s="90" t="str">
        <f>IF(リレー入力!C23="","",VLOOKUP(リレー入力!B23,学校番号!A11:D79,4,FALSE))</f>
        <v/>
      </c>
      <c r="E2" s="90" t="str">
        <f>リレー入力!S23</f>
        <v/>
      </c>
    </row>
    <row r="3" spans="1:5" x14ac:dyDescent="0.55000000000000004">
      <c r="A3" s="90" t="str">
        <f>IF(リレー入力!C23="","",IF(LEN(データ入力!$C$18)=3,リレー入力!R23*100000000+28600000+リレー入力!B23*100+リレー入力!A23,リレー入力!R23*100000000+28680000+リレー入力!B23*100+リレー入力!A23))</f>
        <v/>
      </c>
      <c r="B3" s="90"/>
      <c r="C3" s="90"/>
      <c r="D3" s="90"/>
      <c r="E3" s="90"/>
    </row>
    <row r="4" spans="1:5" x14ac:dyDescent="0.55000000000000004">
      <c r="A4" s="90" t="str">
        <f>IF(リレー入力!C24="","",IF(LEN(データ入力!$C$18)=3,リレー入力!R24*100000000+28600000+リレー入力!B24*100+リレー入力!A24,リレー入力!R24*100000000+28680000+リレー入力!B24*100+リレー入力!A24))</f>
        <v/>
      </c>
      <c r="B4" s="90"/>
      <c r="C4" s="90"/>
      <c r="D4" s="90"/>
      <c r="E4" s="90"/>
    </row>
    <row r="5" spans="1:5" x14ac:dyDescent="0.55000000000000004">
      <c r="A5" s="90" t="str">
        <f>IF(リレー入力!C25="","",IF(LEN(データ入力!$C$18)=3,リレー入力!R25*100000000+28600000+リレー入力!B25*100+リレー入力!A25,リレー入力!R25*100000000+28680000+リレー入力!B25*100+リレー入力!A25))</f>
        <v/>
      </c>
      <c r="B5" s="90"/>
      <c r="C5" s="90"/>
      <c r="D5" s="90"/>
      <c r="E5" s="90"/>
    </row>
    <row r="6" spans="1:5" x14ac:dyDescent="0.55000000000000004">
      <c r="A6" s="90" t="str">
        <f>IF(リレー入力!C26="","",IF(LEN(データ入力!$C$18)=3,リレー入力!R26*100000000+28600000+リレー入力!B26*100+リレー入力!A26,リレー入力!R26*100000000+28680000+リレー入力!B26*100+リレー入力!A26))</f>
        <v/>
      </c>
      <c r="B6" s="90"/>
      <c r="C6" s="90"/>
      <c r="D6" s="90"/>
      <c r="E6" s="90"/>
    </row>
    <row r="7" spans="1:5" x14ac:dyDescent="0.55000000000000004">
      <c r="A7" s="90" t="str">
        <f>IF(リレー入力!C27="","",IF(LEN(データ入力!$C$18)=3,リレー入力!R27*100000000+28600000+リレー入力!B27*100+リレー入力!A27,リレー入力!R27*100000000+28680000+リレー入力!B27*100+リレー入力!A27))</f>
        <v/>
      </c>
      <c r="B7" s="90"/>
      <c r="C7" s="90"/>
      <c r="D7" s="90"/>
      <c r="E7" s="90"/>
    </row>
    <row r="8" spans="1:5" x14ac:dyDescent="0.55000000000000004">
      <c r="A8" s="90" t="str">
        <f>IF(リレー入力!C28="","",IF(LEN(データ入力!$C$18)=3,リレー入力!R28*100000000+28600000+リレー入力!B28*100+リレー入力!A28,リレー入力!R28*100000000+28680000+リレー入力!B28*100+リレー入力!A28))</f>
        <v/>
      </c>
      <c r="B8" s="90"/>
      <c r="C8" s="90"/>
      <c r="D8" s="90"/>
      <c r="E8" s="90"/>
    </row>
    <row r="9" spans="1:5" x14ac:dyDescent="0.55000000000000004">
      <c r="A9" s="90" t="str">
        <f>IF(リレー入力!C30="","",IF(LEN(リレー入力!B30)=3,286000+リレー入力!B30,286800+リレー入力!B30))</f>
        <v/>
      </c>
      <c r="B9" s="90"/>
      <c r="C9" s="90" t="str">
        <f>IF(リレー入力!C30="","",VLOOKUP(リレー入力!B30,学校番号!A11:D79,3,FALSE))</f>
        <v/>
      </c>
      <c r="D9" s="90" t="str">
        <f>IF(リレー入力!C30="","",VLOOKUP(リレー入力!B30,学校番号!A11:D79,4,FALSE))</f>
        <v/>
      </c>
      <c r="E9" s="90" t="str">
        <f>リレー入力!S30</f>
        <v/>
      </c>
    </row>
    <row r="10" spans="1:5" x14ac:dyDescent="0.55000000000000004">
      <c r="A10" s="90" t="str">
        <f>IF(リレー入力!C30="","",IF(LEN(データ入力!$C$18)=3,リレー入力!R30*100000000+28600000+リレー入力!B30*100+リレー入力!A30,リレー入力!R30*100000000+28680000+リレー入力!B30*100+リレー入力!A30))</f>
        <v/>
      </c>
      <c r="B10" s="90"/>
      <c r="C10" s="90"/>
      <c r="D10" s="90"/>
      <c r="E10" s="90"/>
    </row>
    <row r="11" spans="1:5" x14ac:dyDescent="0.55000000000000004">
      <c r="A11" s="90" t="str">
        <f>IF(リレー入力!C31="","",IF(LEN(データ入力!$C$18)=3,リレー入力!R31*100000000+28600000+リレー入力!B31*100+リレー入力!A31,リレー入力!R31*100000000+28680000+リレー入力!B31*100+リレー入力!A31))</f>
        <v/>
      </c>
      <c r="B11" s="90"/>
      <c r="C11" s="90"/>
      <c r="D11" s="90"/>
      <c r="E11" s="90"/>
    </row>
    <row r="12" spans="1:5" x14ac:dyDescent="0.55000000000000004">
      <c r="A12" s="90" t="str">
        <f>IF(リレー入力!C32="","",IF(LEN(データ入力!$C$18)=3,リレー入力!R32*100000000+28600000+リレー入力!B32*100+リレー入力!A32,リレー入力!R32*100000000+28680000+リレー入力!B32*100+リレー入力!A32))</f>
        <v/>
      </c>
      <c r="B12" s="90"/>
      <c r="C12" s="90"/>
      <c r="D12" s="90"/>
      <c r="E12" s="90"/>
    </row>
    <row r="13" spans="1:5" x14ac:dyDescent="0.55000000000000004">
      <c r="A13" s="90" t="str">
        <f>IF(リレー入力!C33="","",IF(LEN(データ入力!$C$18)=3,リレー入力!R33*100000000+28600000+リレー入力!B33*100+リレー入力!A33,リレー入力!R33*100000000+28680000+リレー入力!B33*100+リレー入力!A33))</f>
        <v/>
      </c>
      <c r="B13" s="90"/>
      <c r="C13" s="90"/>
      <c r="D13" s="90"/>
      <c r="E13" s="90"/>
    </row>
    <row r="14" spans="1:5" x14ac:dyDescent="0.55000000000000004">
      <c r="A14" s="90" t="str">
        <f>IF(リレー入力!C34="","",IF(LEN(データ入力!$C$18)=3,リレー入力!R34*100000000+28600000+リレー入力!B34*100+リレー入力!A34,リレー入力!R34*100000000+28680000+リレー入力!B34*100+リレー入力!A34))</f>
        <v/>
      </c>
      <c r="B14" s="90"/>
      <c r="C14" s="90"/>
      <c r="D14" s="90"/>
      <c r="E14" s="90"/>
    </row>
    <row r="15" spans="1:5" x14ac:dyDescent="0.55000000000000004">
      <c r="A15" s="90" t="str">
        <f>IF(リレー入力!C35="","",IF(LEN(データ入力!$C$18)=3,リレー入力!R35*100000000+28600000+リレー入力!B35*100+リレー入力!A35,リレー入力!R35*100000000+28680000+リレー入力!B35*100+リレー入力!A35))</f>
        <v/>
      </c>
      <c r="B15" s="90"/>
      <c r="C15" s="90"/>
      <c r="D15" s="90"/>
      <c r="E15" s="90"/>
    </row>
  </sheetData>
  <sheetProtection sheet="1" objects="1" scenarios="1"/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データ入力</vt:lpstr>
      <vt:lpstr>リレー入力</vt:lpstr>
      <vt:lpstr>学校番号</vt:lpstr>
      <vt:lpstr>CSV</vt:lpstr>
      <vt:lpstr>CSV(4×100)</vt:lpstr>
      <vt:lpstr>データ入力!Print_Area</vt:lpstr>
      <vt:lpstr>リレー入力!Print_Area</vt:lpstr>
      <vt:lpstr>女5</vt:lpstr>
      <vt:lpstr>女6</vt:lpstr>
      <vt:lpstr>男5</vt:lpstr>
      <vt:lpstr>男6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</dc:creator>
  <cp:lastModifiedBy>Akira Nakamura</cp:lastModifiedBy>
  <cp:lastPrinted>2018-06-11T10:27:16Z</cp:lastPrinted>
  <dcterms:created xsi:type="dcterms:W3CDTF">2017-06-28T03:36:40Z</dcterms:created>
  <dcterms:modified xsi:type="dcterms:W3CDTF">2026-05-24T13:46:37Z</dcterms:modified>
</cp:coreProperties>
</file>